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<sst xmlns="http://schemas.openxmlformats.org/spreadsheetml/2006/main" count="217" uniqueCount="107">
  <si>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</si>
  <si>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</si>
  <si>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</si>
  <si>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</si>
  <si>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</si>
  <si>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</si>
  <si>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</si>
  <si>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</si>
  <si>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</si>
  <si>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</si>
  <si>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</si>
  <si>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</si>
  <si>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</si>
  <si>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</si>
  <si>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</si>
  <si>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</si>
  <si>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</si>
  <si>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</si>
  <si>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</si>
  <si>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</si>
  <si>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</si>
  <si>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</si>
  <si>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</si>
  <si>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</si>
  <si>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</si>
  <si>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</si>
  <si>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</si>
  <si>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</si>
  <si>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</si>
  <si>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</si>
  <si>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</si>
  <si>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</si>
  <si>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</si>
  <si>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</si>
  <si>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</si>
  <si>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</si>
  <si>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</si>
  <si>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</si>
  <si>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</si>
  <si>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</si>
  <si>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</si>
  <si>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</si>
  <si>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</si>
  <si>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</si>
  <si>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</si>
  <si>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</si>
  <si>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</si>
  <si>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</si>
  <si>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</si>
  <si>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</si>
  <si>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</si>
  <si>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</si>
  <si>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</si>
  <si>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</si>
  <si>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</si>
  <si>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</si>
  <si>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</si>
  <si>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</si>
  <si>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</si>
  <si>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</si>
  <si>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</si>
  <si>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</si>
  <si>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</si>
  <si>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</si>
  <si>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</si>
  <si>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</si>
  <si>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</si>
  <si>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</si>
  <si>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</si>
  <si>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</si>
  <si>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</si>
  <si>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</si>
  <si>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</si>
  <si>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</si>
  <si>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</si>
  <si>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</si>
  <si>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</si>
  <si>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</si>
  <si>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</si>
  <si>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</si>
  <si>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</si>
  <si>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</si>
  <si>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</si>
  <si>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</si>
  <si>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</si>
  <si>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</si>
  <si>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</si>
  <si>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</si>
  <si>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</si>
  <si>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</si>
  <si>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</si>
  <si>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</si>
  <si>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</si>
  <si>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松戸市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</si>
  <si>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</si>
  <si>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</si>
  <si>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</si>
  <si>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</si>
  <si>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</si>
  <si>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</si>
  <si>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</si>
  <si>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</si>
  <si>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</si>
  <si>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</si>
  <si>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平成26年度に改善されているが、会計基準の見直しの影響であるため、減少傾向が続いていると判断できる。料金回収率は100％を下回っている状態が続いており、給水に係る費用が給水収益により賄われていないことになる。
　これらの一因として、給水収益の減少が挙げられる。給水人口の伸び悩み、市民の節水意識の定着、節水型機器の普及等による有収水量の減少や、平成8年度以降、消費税増税以外の料金改定がなされていないことにより、給水収益の減少が続いている。
　施設利用率や有収率は、平均値と比較して高い数値を維持しており、施設や供給した配水量の効率性は収益に反映されている。一方、企業債残高対給水収益比率や給水原価は平均値を上回っている状況であり、より効率的・計画的に施設の維持管理や更新事業を推進していく必要がある。
　累積欠損金比率は0％を維持している。流動比率も平均値と比較し同等または高い数値を示していて短期的な支払能力に問題はないが、前述のとおり給水収益が減少していく傾向は今後も続くと見込まれるため、更なる経営改善に努めなければならない。</t>
    <phoneticPr fontId="4"/>
  </si>
  <si>
    <t>　平成25年度までは石綿管更新事業を推進していたため、管路経年化率及び管路更新率は、平均値と比較して良好な数値となっている。その後も老朽管を更新しているが、浄・配水場施設の更新に重点を移したため、管路更新率は平均値に近い数値まで減少している。
　有形固定資産減価償却率は平均値を下回っているが、年々増加傾向にあり、老朽化が進んでいる施設もあるため、引き続き更新を進める必要がある。</t>
    <phoneticPr fontId="4"/>
  </si>
  <si>
    <t>　老朽化の状況が平均値より良好な状態にあることは、浄・配水場施設や石綿管を更新してきた成果と考えられる。その反面、経営の健全性（経常収支比率、企業債残高対給水収益比率、料金回収率、給水原価）については平均値より不良な状態となっており、一層の経営改善に努める必要がある。
　今後は、浄・配水場施設の更新や耐震化等に係る費用が見込まれるため、財政収支の見通しを考慮しながら効率的・計画的に施設を整備し、安全安心な水の安定供給と健全経営を行っていく。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</si>
</sst>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4.47</c:v>
                </c:pt>
                <c:pt idx="1">
                  <c:v>2.87</c:v>
                </c:pt>
                <c:pt idx="2">
                  <c:v>1.19</c:v>
                </c:pt>
                <c:pt idx="3">
                  <c:v>0.68</c:v>
                </c:pt>
                <c:pt idx="4">
                  <c:v>0.62</c:v>
                </c:pt>
              </c:numCache>
            </c:numRef>
          </c:val>
        </c:ser>
        <c:dLbls>
          <c:showLegendKey val="0"/>
          <c:showVal val="0"/>
          <c:showCatName val="0"/>
          <c:showSerName val="0"/>
          <c:showPercent val="0"/>
          <c:showBubbleSize val="0"/>
        </c:dLbls>
        <c:gapWidth val="150"/>
        <c:axId val="31719424"/>
        <c:axId val="3172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31719424"/>
        <c:axId val="31721344"/>
      </c:lineChart>
      <c:dateAx>
        <c:axId val="31719424"/>
        <c:scaling>
          <c:orientation val="minMax"/>
        </c:scaling>
        <c:delete val="1"/>
        <c:axPos val="b"/>
        <c:numFmt formatCode="ge" sourceLinked="1"/>
        <c:majorTickMark val="none"/>
        <c:minorTickMark val="none"/>
        <c:tickLblPos val="none"/>
        <c:crossAx val="31721344"/>
        <c:crosses val="autoZero"/>
        <c:auto val="1"/>
        <c:lblOffset val="100"/>
        <c:baseTimeUnit val="years"/>
      </c:dateAx>
      <c:valAx>
        <c:axId val="317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64.34</c:v>
                </c:pt>
                <c:pt idx="1">
                  <c:v>63.66</c:v>
                </c:pt>
                <c:pt idx="2">
                  <c:v>63.47</c:v>
                </c:pt>
                <c:pt idx="3">
                  <c:v>63.32</c:v>
                </c:pt>
                <c:pt idx="4">
                  <c:v>63.95</c:v>
                </c:pt>
              </c:numCache>
            </c:numRef>
          </c:val>
        </c:ser>
        <c:dLbls>
          <c:showLegendKey val="0"/>
          <c:showVal val="0"/>
          <c:showCatName val="0"/>
          <c:showSerName val="0"/>
          <c:showPercent val="0"/>
          <c:showBubbleSize val="0"/>
        </c:dLbls>
        <c:gapWidth val="150"/>
        <c:axId val="33780480"/>
        <c:axId val="3378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33780480"/>
        <c:axId val="33782400"/>
      </c:lineChart>
      <c:dateAx>
        <c:axId val="33780480"/>
        <c:scaling>
          <c:orientation val="minMax"/>
        </c:scaling>
        <c:delete val="1"/>
        <c:axPos val="b"/>
        <c:numFmt formatCode="ge" sourceLinked="1"/>
        <c:majorTickMark val="none"/>
        <c:minorTickMark val="none"/>
        <c:tickLblPos val="none"/>
        <c:crossAx val="33782400"/>
        <c:crosses val="autoZero"/>
        <c:auto val="1"/>
        <c:lblOffset val="100"/>
        <c:baseTimeUnit val="years"/>
      </c:dateAx>
      <c:valAx>
        <c:axId val="337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95.42</c:v>
                </c:pt>
                <c:pt idx="1">
                  <c:v>95.98</c:v>
                </c:pt>
                <c:pt idx="2">
                  <c:v>95.19</c:v>
                </c:pt>
                <c:pt idx="3">
                  <c:v>94.75</c:v>
                </c:pt>
                <c:pt idx="4">
                  <c:v>93.01</c:v>
                </c:pt>
              </c:numCache>
            </c:numRef>
          </c:val>
        </c:ser>
        <c:dLbls>
          <c:showLegendKey val="0"/>
          <c:showVal val="0"/>
          <c:showCatName val="0"/>
          <c:showSerName val="0"/>
          <c:showPercent val="0"/>
          <c:showBubbleSize val="0"/>
        </c:dLbls>
        <c:gapWidth val="150"/>
        <c:axId val="33890688"/>
        <c:axId val="338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33890688"/>
        <c:axId val="33892608"/>
      </c:lineChart>
      <c:dateAx>
        <c:axId val="33890688"/>
        <c:scaling>
          <c:orientation val="minMax"/>
        </c:scaling>
        <c:delete val="1"/>
        <c:axPos val="b"/>
        <c:numFmt formatCode="ge" sourceLinked="1"/>
        <c:majorTickMark val="none"/>
        <c:minorTickMark val="none"/>
        <c:tickLblPos val="none"/>
        <c:crossAx val="33892608"/>
        <c:crosses val="autoZero"/>
        <c:auto val="1"/>
        <c:lblOffset val="100"/>
        <c:baseTimeUnit val="years"/>
      </c:dateAx>
      <c:valAx>
        <c:axId val="338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101.92</c:v>
                </c:pt>
                <c:pt idx="1">
                  <c:v>100.84</c:v>
                </c:pt>
                <c:pt idx="2">
                  <c:v>99.83</c:v>
                </c:pt>
                <c:pt idx="3">
                  <c:v>109.39</c:v>
                </c:pt>
                <c:pt idx="4">
                  <c:v>104.63</c:v>
                </c:pt>
              </c:numCache>
            </c:numRef>
          </c:val>
        </c:ser>
        <c:dLbls>
          <c:showLegendKey val="0"/>
          <c:showVal val="0"/>
          <c:showCatName val="0"/>
          <c:showSerName val="0"/>
          <c:showPercent val="0"/>
          <c:showBubbleSize val="0"/>
        </c:dLbls>
        <c:gapWidth val="150"/>
        <c:axId val="31759744"/>
        <c:axId val="3176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31759744"/>
        <c:axId val="31766016"/>
      </c:lineChart>
      <c:dateAx>
        <c:axId val="31759744"/>
        <c:scaling>
          <c:orientation val="minMax"/>
        </c:scaling>
        <c:delete val="1"/>
        <c:axPos val="b"/>
        <c:numFmt formatCode="ge" sourceLinked="1"/>
        <c:majorTickMark val="none"/>
        <c:minorTickMark val="none"/>
        <c:tickLblPos val="none"/>
        <c:crossAx val="31766016"/>
        <c:crosses val="autoZero"/>
        <c:auto val="1"/>
        <c:lblOffset val="100"/>
        <c:baseTimeUnit val="years"/>
      </c:dateAx>
      <c:valAx>
        <c:axId val="31766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7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28.33</c:v>
                </c:pt>
                <c:pt idx="1">
                  <c:v>29.48</c:v>
                </c:pt>
                <c:pt idx="2">
                  <c:v>30.62</c:v>
                </c:pt>
                <c:pt idx="3">
                  <c:v>35.69</c:v>
                </c:pt>
                <c:pt idx="4">
                  <c:v>36.85</c:v>
                </c:pt>
              </c:numCache>
            </c:numRef>
          </c:val>
        </c:ser>
        <c:dLbls>
          <c:showLegendKey val="0"/>
          <c:showVal val="0"/>
          <c:showCatName val="0"/>
          <c:showSerName val="0"/>
          <c:showPercent val="0"/>
          <c:showBubbleSize val="0"/>
        </c:dLbls>
        <c:gapWidth val="150"/>
        <c:axId val="33438720"/>
        <c:axId val="3344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33438720"/>
        <c:axId val="33440896"/>
      </c:lineChart>
      <c:dateAx>
        <c:axId val="33438720"/>
        <c:scaling>
          <c:orientation val="minMax"/>
        </c:scaling>
        <c:delete val="1"/>
        <c:axPos val="b"/>
        <c:numFmt formatCode="ge" sourceLinked="1"/>
        <c:majorTickMark val="none"/>
        <c:minorTickMark val="none"/>
        <c:tickLblPos val="none"/>
        <c:crossAx val="33440896"/>
        <c:crosses val="autoZero"/>
        <c:auto val="1"/>
        <c:lblOffset val="100"/>
        <c:baseTimeUnit val="years"/>
      </c:dateAx>
      <c:valAx>
        <c:axId val="3344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6.91</c:v>
                </c:pt>
                <c:pt idx="1">
                  <c:v>3.78</c:v>
                </c:pt>
                <c:pt idx="2">
                  <c:v>2.52</c:v>
                </c:pt>
                <c:pt idx="3">
                  <c:v>5.58</c:v>
                </c:pt>
                <c:pt idx="4">
                  <c:v>5.29</c:v>
                </c:pt>
              </c:numCache>
            </c:numRef>
          </c:val>
        </c:ser>
        <c:dLbls>
          <c:showLegendKey val="0"/>
          <c:showVal val="0"/>
          <c:showCatName val="0"/>
          <c:showSerName val="0"/>
          <c:showPercent val="0"/>
          <c:showBubbleSize val="0"/>
        </c:dLbls>
        <c:gapWidth val="150"/>
        <c:axId val="33450624"/>
        <c:axId val="3347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33450624"/>
        <c:axId val="33477376"/>
      </c:lineChart>
      <c:dateAx>
        <c:axId val="33450624"/>
        <c:scaling>
          <c:orientation val="minMax"/>
        </c:scaling>
        <c:delete val="1"/>
        <c:axPos val="b"/>
        <c:numFmt formatCode="ge" sourceLinked="1"/>
        <c:majorTickMark val="none"/>
        <c:minorTickMark val="none"/>
        <c:tickLblPos val="none"/>
        <c:crossAx val="33477376"/>
        <c:crosses val="autoZero"/>
        <c:auto val="1"/>
        <c:lblOffset val="100"/>
        <c:baseTimeUnit val="years"/>
      </c:dateAx>
      <c:valAx>
        <c:axId val="3347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516160"/>
        <c:axId val="335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33516160"/>
        <c:axId val="33518336"/>
      </c:lineChart>
      <c:dateAx>
        <c:axId val="33516160"/>
        <c:scaling>
          <c:orientation val="minMax"/>
        </c:scaling>
        <c:delete val="1"/>
        <c:axPos val="b"/>
        <c:numFmt formatCode="ge" sourceLinked="1"/>
        <c:majorTickMark val="none"/>
        <c:minorTickMark val="none"/>
        <c:tickLblPos val="none"/>
        <c:crossAx val="33518336"/>
        <c:crosses val="autoZero"/>
        <c:auto val="1"/>
        <c:lblOffset val="100"/>
        <c:baseTimeUnit val="years"/>
      </c:dateAx>
      <c:valAx>
        <c:axId val="33518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615.88</c:v>
                </c:pt>
                <c:pt idx="1">
                  <c:v>720.52</c:v>
                </c:pt>
                <c:pt idx="2">
                  <c:v>832.26</c:v>
                </c:pt>
                <c:pt idx="3">
                  <c:v>455.69</c:v>
                </c:pt>
                <c:pt idx="4">
                  <c:v>419.98</c:v>
                </c:pt>
              </c:numCache>
            </c:numRef>
          </c:val>
        </c:ser>
        <c:dLbls>
          <c:showLegendKey val="0"/>
          <c:showVal val="0"/>
          <c:showCatName val="0"/>
          <c:showSerName val="0"/>
          <c:showPercent val="0"/>
          <c:showBubbleSize val="0"/>
        </c:dLbls>
        <c:gapWidth val="150"/>
        <c:axId val="33622656"/>
        <c:axId val="336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33622656"/>
        <c:axId val="33633024"/>
      </c:lineChart>
      <c:dateAx>
        <c:axId val="33622656"/>
        <c:scaling>
          <c:orientation val="minMax"/>
        </c:scaling>
        <c:delete val="1"/>
        <c:axPos val="b"/>
        <c:numFmt formatCode="ge" sourceLinked="1"/>
        <c:majorTickMark val="none"/>
        <c:minorTickMark val="none"/>
        <c:tickLblPos val="none"/>
        <c:crossAx val="33633024"/>
        <c:crosses val="autoZero"/>
        <c:auto val="1"/>
        <c:lblOffset val="100"/>
        <c:baseTimeUnit val="years"/>
      </c:dateAx>
      <c:valAx>
        <c:axId val="33633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319.26</c:v>
                </c:pt>
                <c:pt idx="1">
                  <c:v>335.98</c:v>
                </c:pt>
                <c:pt idx="2">
                  <c:v>342.16</c:v>
                </c:pt>
                <c:pt idx="3">
                  <c:v>332.17</c:v>
                </c:pt>
                <c:pt idx="4">
                  <c:v>320.8</c:v>
                </c:pt>
              </c:numCache>
            </c:numRef>
          </c:val>
        </c:ser>
        <c:dLbls>
          <c:showLegendKey val="0"/>
          <c:showVal val="0"/>
          <c:showCatName val="0"/>
          <c:showSerName val="0"/>
          <c:showPercent val="0"/>
          <c:showBubbleSize val="0"/>
        </c:dLbls>
        <c:gapWidth val="150"/>
        <c:axId val="33654656"/>
        <c:axId val="3366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33654656"/>
        <c:axId val="33660928"/>
      </c:lineChart>
      <c:dateAx>
        <c:axId val="33654656"/>
        <c:scaling>
          <c:orientation val="minMax"/>
        </c:scaling>
        <c:delete val="1"/>
        <c:axPos val="b"/>
        <c:numFmt formatCode="ge" sourceLinked="1"/>
        <c:majorTickMark val="none"/>
        <c:minorTickMark val="none"/>
        <c:tickLblPos val="none"/>
        <c:crossAx val="33660928"/>
        <c:crosses val="autoZero"/>
        <c:auto val="1"/>
        <c:lblOffset val="100"/>
        <c:baseTimeUnit val="years"/>
      </c:dateAx>
      <c:valAx>
        <c:axId val="33660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85.54</c:v>
                </c:pt>
                <c:pt idx="1">
                  <c:v>85.32</c:v>
                </c:pt>
                <c:pt idx="2">
                  <c:v>81.67</c:v>
                </c:pt>
                <c:pt idx="3">
                  <c:v>94.1</c:v>
                </c:pt>
                <c:pt idx="4">
                  <c:v>88.91</c:v>
                </c:pt>
              </c:numCache>
            </c:numRef>
          </c:val>
        </c:ser>
        <c:dLbls>
          <c:showLegendKey val="0"/>
          <c:showVal val="0"/>
          <c:showCatName val="0"/>
          <c:showSerName val="0"/>
          <c:showPercent val="0"/>
          <c:showBubbleSize val="0"/>
        </c:dLbls>
        <c:gapWidth val="150"/>
        <c:axId val="33699328"/>
        <c:axId val="3370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33699328"/>
        <c:axId val="33701248"/>
      </c:lineChart>
      <c:dateAx>
        <c:axId val="33699328"/>
        <c:scaling>
          <c:orientation val="minMax"/>
        </c:scaling>
        <c:delete val="1"/>
        <c:axPos val="b"/>
        <c:numFmt formatCode="ge" sourceLinked="1"/>
        <c:majorTickMark val="none"/>
        <c:minorTickMark val="none"/>
        <c:tickLblPos val="none"/>
        <c:crossAx val="33701248"/>
        <c:crosses val="autoZero"/>
        <c:auto val="1"/>
        <c:lblOffset val="100"/>
        <c:baseTimeUnit val="years"/>
      </c:dateAx>
      <c:valAx>
        <c:axId val="3370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9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194.19</c:v>
                </c:pt>
                <c:pt idx="1">
                  <c:v>194</c:v>
                </c:pt>
                <c:pt idx="2">
                  <c:v>201.91</c:v>
                </c:pt>
                <c:pt idx="3">
                  <c:v>174.71</c:v>
                </c:pt>
                <c:pt idx="4">
                  <c:v>184.19</c:v>
                </c:pt>
              </c:numCache>
            </c:numRef>
          </c:val>
        </c:ser>
        <c:dLbls>
          <c:showLegendKey val="0"/>
          <c:showVal val="0"/>
          <c:showCatName val="0"/>
          <c:showSerName val="0"/>
          <c:showPercent val="0"/>
          <c:showBubbleSize val="0"/>
        </c:dLbls>
        <c:gapWidth val="150"/>
        <c:axId val="33744000"/>
        <c:axId val="3374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33744000"/>
        <c:axId val="33745920"/>
      </c:lineChart>
      <c:dateAx>
        <c:axId val="33744000"/>
        <c:scaling>
          <c:orientation val="minMax"/>
        </c:scaling>
        <c:delete val="1"/>
        <c:axPos val="b"/>
        <c:numFmt formatCode="ge" sourceLinked="1"/>
        <c:majorTickMark val="none"/>
        <c:minorTickMark val="none"/>
        <c:tickLblPos val="none"/>
        <c:crossAx val="33745920"/>
        <c:crosses val="autoZero"/>
        <c:auto val="1"/>
        <c:lblOffset val="100"/>
        <c:baseTimeUnit val="years"/>
      </c:dateAx>
      <c:valAx>
        <c:axId val="337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K4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千葉県　松戸市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489717</v>
      </c>
      <c r="AJ8" s="75"/>
      <c r="AK8" s="75"/>
      <c r="AL8" s="75"/>
      <c r="AM8" s="75"/>
      <c r="AN8" s="75"/>
      <c r="AO8" s="75"/>
      <c r="AP8" s="76"/>
      <c r="AQ8" s="57">
        <f>データ!R6</f>
        <v>61.38</v>
      </c>
      <c r="AR8" s="57"/>
      <c r="AS8" s="57"/>
      <c r="AT8" s="57"/>
      <c r="AU8" s="57"/>
      <c r="AV8" s="57"/>
      <c r="AW8" s="57"/>
      <c r="AX8" s="57"/>
      <c r="AY8" s="57">
        <f>データ!S6</f>
        <v>7978.45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76.42</v>
      </c>
      <c r="K10" s="57"/>
      <c r="L10" s="57"/>
      <c r="M10" s="57"/>
      <c r="N10" s="57"/>
      <c r="O10" s="57"/>
      <c r="P10" s="57"/>
      <c r="Q10" s="57"/>
      <c r="R10" s="57">
        <f>データ!O6</f>
        <v>16.27</v>
      </c>
      <c r="S10" s="57"/>
      <c r="T10" s="57"/>
      <c r="U10" s="57"/>
      <c r="V10" s="57"/>
      <c r="W10" s="57"/>
      <c r="X10" s="57"/>
      <c r="Y10" s="57"/>
      <c r="Z10" s="65">
        <f>データ!P6</f>
        <v>2710</v>
      </c>
      <c r="AA10" s="65"/>
      <c r="AB10" s="65"/>
      <c r="AC10" s="65"/>
      <c r="AD10" s="65"/>
      <c r="AE10" s="65"/>
      <c r="AF10" s="65"/>
      <c r="AG10" s="65"/>
      <c r="AH10" s="2"/>
      <c r="AI10" s="65">
        <f>データ!T6</f>
        <v>78879</v>
      </c>
      <c r="AJ10" s="65"/>
      <c r="AK10" s="65"/>
      <c r="AL10" s="65"/>
      <c r="AM10" s="65"/>
      <c r="AN10" s="65"/>
      <c r="AO10" s="65"/>
      <c r="AP10" s="65"/>
      <c r="AQ10" s="57">
        <f>データ!U6</f>
        <v>7.8</v>
      </c>
      <c r="AR10" s="57"/>
      <c r="AS10" s="57"/>
      <c r="AT10" s="57"/>
      <c r="AU10" s="57"/>
      <c r="AV10" s="57"/>
      <c r="AW10" s="57"/>
      <c r="AX10" s="57"/>
      <c r="AY10" s="57">
        <f>データ!V6</f>
        <v>10112.69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122076</v>
      </c>
      <c r="D6" s="31">
        <f t="shared" si="3"/>
        <v>46</v>
      </c>
      <c r="E6" s="31">
        <f t="shared" si="3"/>
        <v>1</v>
      </c>
      <c r="F6" s="31">
        <f t="shared" si="3"/>
        <v>0</v>
      </c>
      <c r="G6" s="31">
        <f t="shared" si="3"/>
        <v>1</v>
      </c>
      <c r="H6" s="31" t="str">
        <f t="shared" si="3"/>
        <v>千葉県　松戸市</v>
      </c>
      <c r="I6" s="31" t="str">
        <f t="shared" si="3"/>
        <v>法適用</v>
      </c>
      <c r="J6" s="31" t="str">
        <f t="shared" si="3"/>
        <v>水道事業</v>
      </c>
      <c r="K6" s="31" t="str">
        <f t="shared" si="3"/>
        <v>末端給水事業</v>
      </c>
      <c r="L6" s="31" t="str">
        <f t="shared" si="3"/>
        <v>A4</v>
      </c>
      <c r="M6" s="32" t="str">
        <f t="shared" si="3"/>
        <v>-</v>
      </c>
      <c r="N6" s="32">
        <f t="shared" si="3"/>
        <v>76.42</v>
      </c>
      <c r="O6" s="32">
        <f t="shared" si="3"/>
        <v>16.27</v>
      </c>
      <c r="P6" s="32">
        <f t="shared" si="3"/>
        <v>2710</v>
      </c>
      <c r="Q6" s="32">
        <f t="shared" si="3"/>
        <v>489717</v>
      </c>
      <c r="R6" s="32">
        <f t="shared" si="3"/>
        <v>61.38</v>
      </c>
      <c r="S6" s="32">
        <f t="shared" si="3"/>
        <v>7978.45</v>
      </c>
      <c r="T6" s="32">
        <f t="shared" si="3"/>
        <v>78879</v>
      </c>
      <c r="U6" s="32">
        <f t="shared" si="3"/>
        <v>7.8</v>
      </c>
      <c r="V6" s="32">
        <f t="shared" si="3"/>
        <v>10112.69</v>
      </c>
      <c r="W6" s="33">
        <f>IF(W7="",NA(),W7)</f>
        <v>101.92</v>
      </c>
      <c r="X6" s="33">
        <f t="shared" ref="X6:AF6" si="4">IF(X7="",NA(),X7)</f>
        <v>100.84</v>
      </c>
      <c r="Y6" s="33">
        <f t="shared" si="4"/>
        <v>99.83</v>
      </c>
      <c r="Z6" s="33">
        <f t="shared" si="4"/>
        <v>109.39</v>
      </c>
      <c r="AA6" s="33">
        <f t="shared" si="4"/>
        <v>104.63</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615.88</v>
      </c>
      <c r="AT6" s="33">
        <f t="shared" ref="AT6:BB6" si="6">IF(AT7="",NA(),AT7)</f>
        <v>720.52</v>
      </c>
      <c r="AU6" s="33">
        <f t="shared" si="6"/>
        <v>832.26</v>
      </c>
      <c r="AV6" s="33">
        <f t="shared" si="6"/>
        <v>455.69</v>
      </c>
      <c r="AW6" s="33">
        <f t="shared" si="6"/>
        <v>419.98</v>
      </c>
      <c r="AX6" s="33">
        <f t="shared" si="6"/>
        <v>695.41</v>
      </c>
      <c r="AY6" s="33">
        <f t="shared" si="6"/>
        <v>701</v>
      </c>
      <c r="AZ6" s="33">
        <f t="shared" si="6"/>
        <v>739.59</v>
      </c>
      <c r="BA6" s="33">
        <f t="shared" si="6"/>
        <v>335.95</v>
      </c>
      <c r="BB6" s="33">
        <f t="shared" si="6"/>
        <v>346.59</v>
      </c>
      <c r="BC6" s="32" t="str">
        <f>IF(BC7="","",IF(BC7="-","【-】","【"&amp;SUBSTITUTE(TEXT(BC7,"#,##0.00"),"-","△")&amp;"】"))</f>
        <v>【262.74】</v>
      </c>
      <c r="BD6" s="33">
        <f>IF(BD7="",NA(),BD7)</f>
        <v>319.26</v>
      </c>
      <c r="BE6" s="33">
        <f t="shared" ref="BE6:BM6" si="7">IF(BE7="",NA(),BE7)</f>
        <v>335.98</v>
      </c>
      <c r="BF6" s="33">
        <f t="shared" si="7"/>
        <v>342.16</v>
      </c>
      <c r="BG6" s="33">
        <f t="shared" si="7"/>
        <v>332.17</v>
      </c>
      <c r="BH6" s="33">
        <f t="shared" si="7"/>
        <v>320.8</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85.54</v>
      </c>
      <c r="BP6" s="33">
        <f t="shared" ref="BP6:BX6" si="8">IF(BP7="",NA(),BP7)</f>
        <v>85.32</v>
      </c>
      <c r="BQ6" s="33">
        <f t="shared" si="8"/>
        <v>81.67</v>
      </c>
      <c r="BR6" s="33">
        <f t="shared" si="8"/>
        <v>94.1</v>
      </c>
      <c r="BS6" s="33">
        <f t="shared" si="8"/>
        <v>88.91</v>
      </c>
      <c r="BT6" s="33">
        <f t="shared" si="8"/>
        <v>99.61</v>
      </c>
      <c r="BU6" s="33">
        <f t="shared" si="8"/>
        <v>100.27</v>
      </c>
      <c r="BV6" s="33">
        <f t="shared" si="8"/>
        <v>99.46</v>
      </c>
      <c r="BW6" s="33">
        <f t="shared" si="8"/>
        <v>105.21</v>
      </c>
      <c r="BX6" s="33">
        <f t="shared" si="8"/>
        <v>105.71</v>
      </c>
      <c r="BY6" s="32" t="str">
        <f>IF(BY7="","",IF(BY7="-","【-】","【"&amp;SUBSTITUTE(TEXT(BY7,"#,##0.00"),"-","△")&amp;"】"))</f>
        <v>【104.99】</v>
      </c>
      <c r="BZ6" s="33">
        <f>IF(BZ7="",NA(),BZ7)</f>
        <v>194.19</v>
      </c>
      <c r="CA6" s="33">
        <f t="shared" ref="CA6:CI6" si="9">IF(CA7="",NA(),CA7)</f>
        <v>194</v>
      </c>
      <c r="CB6" s="33">
        <f t="shared" si="9"/>
        <v>201.91</v>
      </c>
      <c r="CC6" s="33">
        <f t="shared" si="9"/>
        <v>174.71</v>
      </c>
      <c r="CD6" s="33">
        <f t="shared" si="9"/>
        <v>184.19</v>
      </c>
      <c r="CE6" s="33">
        <f t="shared" si="9"/>
        <v>169.59</v>
      </c>
      <c r="CF6" s="33">
        <f t="shared" si="9"/>
        <v>169.62</v>
      </c>
      <c r="CG6" s="33">
        <f t="shared" si="9"/>
        <v>171.78</v>
      </c>
      <c r="CH6" s="33">
        <f t="shared" si="9"/>
        <v>162.59</v>
      </c>
      <c r="CI6" s="33">
        <f t="shared" si="9"/>
        <v>162.15</v>
      </c>
      <c r="CJ6" s="32" t="str">
        <f>IF(CJ7="","",IF(CJ7="-","【-】","【"&amp;SUBSTITUTE(TEXT(CJ7,"#,##0.00"),"-","△")&amp;"】"))</f>
        <v>【163.72】</v>
      </c>
      <c r="CK6" s="33">
        <f>IF(CK7="",NA(),CK7)</f>
        <v>64.34</v>
      </c>
      <c r="CL6" s="33">
        <f t="shared" ref="CL6:CT6" si="10">IF(CL7="",NA(),CL7)</f>
        <v>63.66</v>
      </c>
      <c r="CM6" s="33">
        <f t="shared" si="10"/>
        <v>63.47</v>
      </c>
      <c r="CN6" s="33">
        <f t="shared" si="10"/>
        <v>63.32</v>
      </c>
      <c r="CO6" s="33">
        <f t="shared" si="10"/>
        <v>63.95</v>
      </c>
      <c r="CP6" s="33">
        <f t="shared" si="10"/>
        <v>60.04</v>
      </c>
      <c r="CQ6" s="33">
        <f t="shared" si="10"/>
        <v>59.88</v>
      </c>
      <c r="CR6" s="33">
        <f t="shared" si="10"/>
        <v>59.68</v>
      </c>
      <c r="CS6" s="33">
        <f t="shared" si="10"/>
        <v>59.17</v>
      </c>
      <c r="CT6" s="33">
        <f t="shared" si="10"/>
        <v>59.34</v>
      </c>
      <c r="CU6" s="32" t="str">
        <f>IF(CU7="","",IF(CU7="-","【-】","【"&amp;SUBSTITUTE(TEXT(CU7,"#,##0.00"),"-","△")&amp;"】"))</f>
        <v>【59.76】</v>
      </c>
      <c r="CV6" s="33">
        <f>IF(CV7="",NA(),CV7)</f>
        <v>95.42</v>
      </c>
      <c r="CW6" s="33">
        <f t="shared" ref="CW6:DE6" si="11">IF(CW7="",NA(),CW7)</f>
        <v>95.98</v>
      </c>
      <c r="CX6" s="33">
        <f t="shared" si="11"/>
        <v>95.19</v>
      </c>
      <c r="CY6" s="33">
        <f t="shared" si="11"/>
        <v>94.75</v>
      </c>
      <c r="CZ6" s="33">
        <f t="shared" si="11"/>
        <v>93.01</v>
      </c>
      <c r="DA6" s="33">
        <f t="shared" si="11"/>
        <v>87.33</v>
      </c>
      <c r="DB6" s="33">
        <f t="shared" si="11"/>
        <v>87.65</v>
      </c>
      <c r="DC6" s="33">
        <f t="shared" si="11"/>
        <v>87.63</v>
      </c>
      <c r="DD6" s="33">
        <f t="shared" si="11"/>
        <v>87.6</v>
      </c>
      <c r="DE6" s="33">
        <f t="shared" si="11"/>
        <v>87.74</v>
      </c>
      <c r="DF6" s="32" t="str">
        <f>IF(DF7="","",IF(DF7="-","【-】","【"&amp;SUBSTITUTE(TEXT(DF7,"#,##0.00"),"-","△")&amp;"】"))</f>
        <v>【89.95】</v>
      </c>
      <c r="DG6" s="33">
        <f>IF(DG7="",NA(),DG7)</f>
        <v>28.33</v>
      </c>
      <c r="DH6" s="33">
        <f t="shared" ref="DH6:DP6" si="12">IF(DH7="",NA(),DH7)</f>
        <v>29.48</v>
      </c>
      <c r="DI6" s="33">
        <f t="shared" si="12"/>
        <v>30.62</v>
      </c>
      <c r="DJ6" s="33">
        <f t="shared" si="12"/>
        <v>35.69</v>
      </c>
      <c r="DK6" s="33">
        <f t="shared" si="12"/>
        <v>36.85</v>
      </c>
      <c r="DL6" s="33">
        <f t="shared" si="12"/>
        <v>37.71</v>
      </c>
      <c r="DM6" s="33">
        <f t="shared" si="12"/>
        <v>38.69</v>
      </c>
      <c r="DN6" s="33">
        <f t="shared" si="12"/>
        <v>39.65</v>
      </c>
      <c r="DO6" s="33">
        <f t="shared" si="12"/>
        <v>45.25</v>
      </c>
      <c r="DP6" s="33">
        <f t="shared" si="12"/>
        <v>46.27</v>
      </c>
      <c r="DQ6" s="32" t="str">
        <f>IF(DQ7="","",IF(DQ7="-","【-】","【"&amp;SUBSTITUTE(TEXT(DQ7,"#,##0.00"),"-","△")&amp;"】"))</f>
        <v>【47.18】</v>
      </c>
      <c r="DR6" s="33">
        <f>IF(DR7="",NA(),DR7)</f>
        <v>6.91</v>
      </c>
      <c r="DS6" s="33">
        <f t="shared" ref="DS6:EA6" si="13">IF(DS7="",NA(),DS7)</f>
        <v>3.78</v>
      </c>
      <c r="DT6" s="33">
        <f t="shared" si="13"/>
        <v>2.52</v>
      </c>
      <c r="DU6" s="33">
        <f t="shared" si="13"/>
        <v>5.58</v>
      </c>
      <c r="DV6" s="33">
        <f t="shared" si="13"/>
        <v>5.29</v>
      </c>
      <c r="DW6" s="33">
        <f t="shared" si="13"/>
        <v>7.67</v>
      </c>
      <c r="DX6" s="33">
        <f t="shared" si="13"/>
        <v>8.4</v>
      </c>
      <c r="DY6" s="33">
        <f t="shared" si="13"/>
        <v>9.7100000000000009</v>
      </c>
      <c r="DZ6" s="33">
        <f t="shared" si="13"/>
        <v>10.71</v>
      </c>
      <c r="EA6" s="33">
        <f t="shared" si="13"/>
        <v>10.93</v>
      </c>
      <c r="EB6" s="32" t="str">
        <f>IF(EB7="","",IF(EB7="-","【-】","【"&amp;SUBSTITUTE(TEXT(EB7,"#,##0.00"),"-","△")&amp;"】"))</f>
        <v>【13.18】</v>
      </c>
      <c r="EC6" s="33">
        <f>IF(EC7="",NA(),EC7)</f>
        <v>4.47</v>
      </c>
      <c r="ED6" s="33">
        <f t="shared" ref="ED6:EL6" si="14">IF(ED7="",NA(),ED7)</f>
        <v>2.87</v>
      </c>
      <c r="EE6" s="33">
        <f t="shared" si="14"/>
        <v>1.19</v>
      </c>
      <c r="EF6" s="33">
        <f t="shared" si="14"/>
        <v>0.68</v>
      </c>
      <c r="EG6" s="33">
        <f t="shared" si="14"/>
        <v>0.62</v>
      </c>
      <c r="EH6" s="33">
        <f t="shared" si="14"/>
        <v>0.84</v>
      </c>
      <c r="EI6" s="33">
        <f t="shared" si="14"/>
        <v>0.78</v>
      </c>
      <c r="EJ6" s="33">
        <f t="shared" si="14"/>
        <v>0.83</v>
      </c>
      <c r="EK6" s="33">
        <f t="shared" si="14"/>
        <v>0.72</v>
      </c>
      <c r="EL6" s="33">
        <f t="shared" si="14"/>
        <v>0.71</v>
      </c>
      <c r="EM6" s="32" t="str">
        <f>IF(EM7="","",IF(EM7="-","【-】","【"&amp;SUBSTITUTE(TEXT(EM7,"#,##0.00"),"-","△")&amp;"】"))</f>
        <v>【0.85】</v>
      </c>
    </row>
    <row r="7" spans="1:143" s="34" customFormat="1" x14ac:dyDescent="0.15">
      <c r="A7" s="26"/>
      <c r="B7" s="35">
        <v>2015</v>
      </c>
      <c r="C7" s="35">
        <v>122076</v>
      </c>
      <c r="D7" s="35">
        <v>46</v>
      </c>
      <c r="E7" s="35">
        <v>1</v>
      </c>
      <c r="F7" s="35">
        <v>0</v>
      </c>
      <c r="G7" s="35">
        <v>1</v>
      </c>
      <c r="H7" s="35" t="s">
        <v>93</v>
      </c>
      <c r="I7" s="35" t="s">
        <v>94</v>
      </c>
      <c r="J7" s="35" t="s">
        <v>95</v>
      </c>
      <c r="K7" s="35" t="s">
        <v>96</v>
      </c>
      <c r="L7" s="35" t="s">
        <v>97</v>
      </c>
      <c r="M7" s="36" t="s">
        <v>98</v>
      </c>
      <c r="N7" s="36">
        <v>76.42</v>
      </c>
      <c r="O7" s="36">
        <v>16.27</v>
      </c>
      <c r="P7" s="36">
        <v>2710</v>
      </c>
      <c r="Q7" s="36">
        <v>489717</v>
      </c>
      <c r="R7" s="36">
        <v>61.38</v>
      </c>
      <c r="S7" s="36">
        <v>7978.45</v>
      </c>
      <c r="T7" s="36">
        <v>78879</v>
      </c>
      <c r="U7" s="36">
        <v>7.8</v>
      </c>
      <c r="V7" s="36">
        <v>10112.69</v>
      </c>
      <c r="W7" s="36">
        <v>101.92</v>
      </c>
      <c r="X7" s="36">
        <v>100.84</v>
      </c>
      <c r="Y7" s="36">
        <v>99.83</v>
      </c>
      <c r="Z7" s="36">
        <v>109.39</v>
      </c>
      <c r="AA7" s="36">
        <v>104.63</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615.88</v>
      </c>
      <c r="AT7" s="36">
        <v>720.52</v>
      </c>
      <c r="AU7" s="36">
        <v>832.26</v>
      </c>
      <c r="AV7" s="36">
        <v>455.69</v>
      </c>
      <c r="AW7" s="36">
        <v>419.98</v>
      </c>
      <c r="AX7" s="36">
        <v>695.41</v>
      </c>
      <c r="AY7" s="36">
        <v>701</v>
      </c>
      <c r="AZ7" s="36">
        <v>739.59</v>
      </c>
      <c r="BA7" s="36">
        <v>335.95</v>
      </c>
      <c r="BB7" s="36">
        <v>346.59</v>
      </c>
      <c r="BC7" s="36">
        <v>262.74</v>
      </c>
      <c r="BD7" s="36">
        <v>319.26</v>
      </c>
      <c r="BE7" s="36">
        <v>335.98</v>
      </c>
      <c r="BF7" s="36">
        <v>342.16</v>
      </c>
      <c r="BG7" s="36">
        <v>332.17</v>
      </c>
      <c r="BH7" s="36">
        <v>320.8</v>
      </c>
      <c r="BI7" s="36">
        <v>343.45</v>
      </c>
      <c r="BJ7" s="36">
        <v>330.99</v>
      </c>
      <c r="BK7" s="36">
        <v>324.08999999999997</v>
      </c>
      <c r="BL7" s="36">
        <v>319.82</v>
      </c>
      <c r="BM7" s="36">
        <v>312.02999999999997</v>
      </c>
      <c r="BN7" s="36">
        <v>276.38</v>
      </c>
      <c r="BO7" s="36">
        <v>85.54</v>
      </c>
      <c r="BP7" s="36">
        <v>85.32</v>
      </c>
      <c r="BQ7" s="36">
        <v>81.67</v>
      </c>
      <c r="BR7" s="36">
        <v>94.1</v>
      </c>
      <c r="BS7" s="36">
        <v>88.91</v>
      </c>
      <c r="BT7" s="36">
        <v>99.61</v>
      </c>
      <c r="BU7" s="36">
        <v>100.27</v>
      </c>
      <c r="BV7" s="36">
        <v>99.46</v>
      </c>
      <c r="BW7" s="36">
        <v>105.21</v>
      </c>
      <c r="BX7" s="36">
        <v>105.71</v>
      </c>
      <c r="BY7" s="36">
        <v>104.99</v>
      </c>
      <c r="BZ7" s="36">
        <v>194.19</v>
      </c>
      <c r="CA7" s="36">
        <v>194</v>
      </c>
      <c r="CB7" s="36">
        <v>201.91</v>
      </c>
      <c r="CC7" s="36">
        <v>174.71</v>
      </c>
      <c r="CD7" s="36">
        <v>184.19</v>
      </c>
      <c r="CE7" s="36">
        <v>169.59</v>
      </c>
      <c r="CF7" s="36">
        <v>169.62</v>
      </c>
      <c r="CG7" s="36">
        <v>171.78</v>
      </c>
      <c r="CH7" s="36">
        <v>162.59</v>
      </c>
      <c r="CI7" s="36">
        <v>162.15</v>
      </c>
      <c r="CJ7" s="36">
        <v>163.72</v>
      </c>
      <c r="CK7" s="36">
        <v>64.34</v>
      </c>
      <c r="CL7" s="36">
        <v>63.66</v>
      </c>
      <c r="CM7" s="36">
        <v>63.47</v>
      </c>
      <c r="CN7" s="36">
        <v>63.32</v>
      </c>
      <c r="CO7" s="36">
        <v>63.95</v>
      </c>
      <c r="CP7" s="36">
        <v>60.04</v>
      </c>
      <c r="CQ7" s="36">
        <v>59.88</v>
      </c>
      <c r="CR7" s="36">
        <v>59.68</v>
      </c>
      <c r="CS7" s="36">
        <v>59.17</v>
      </c>
      <c r="CT7" s="36">
        <v>59.34</v>
      </c>
      <c r="CU7" s="36">
        <v>59.76</v>
      </c>
      <c r="CV7" s="36">
        <v>95.42</v>
      </c>
      <c r="CW7" s="36">
        <v>95.98</v>
      </c>
      <c r="CX7" s="36">
        <v>95.19</v>
      </c>
      <c r="CY7" s="36">
        <v>94.75</v>
      </c>
      <c r="CZ7" s="36">
        <v>93.01</v>
      </c>
      <c r="DA7" s="36">
        <v>87.33</v>
      </c>
      <c r="DB7" s="36">
        <v>87.65</v>
      </c>
      <c r="DC7" s="36">
        <v>87.63</v>
      </c>
      <c r="DD7" s="36">
        <v>87.6</v>
      </c>
      <c r="DE7" s="36">
        <v>87.74</v>
      </c>
      <c r="DF7" s="36">
        <v>89.95</v>
      </c>
      <c r="DG7" s="36">
        <v>28.33</v>
      </c>
      <c r="DH7" s="36">
        <v>29.48</v>
      </c>
      <c r="DI7" s="36">
        <v>30.62</v>
      </c>
      <c r="DJ7" s="36">
        <v>35.69</v>
      </c>
      <c r="DK7" s="36">
        <v>36.85</v>
      </c>
      <c r="DL7" s="36">
        <v>37.71</v>
      </c>
      <c r="DM7" s="36">
        <v>38.69</v>
      </c>
      <c r="DN7" s="36">
        <v>39.65</v>
      </c>
      <c r="DO7" s="36">
        <v>45.25</v>
      </c>
      <c r="DP7" s="36">
        <v>46.27</v>
      </c>
      <c r="DQ7" s="36">
        <v>47.18</v>
      </c>
      <c r="DR7" s="36">
        <v>6.91</v>
      </c>
      <c r="DS7" s="36">
        <v>3.78</v>
      </c>
      <c r="DT7" s="36">
        <v>2.52</v>
      </c>
      <c r="DU7" s="36">
        <v>5.58</v>
      </c>
      <c r="DV7" s="36">
        <v>5.29</v>
      </c>
      <c r="DW7" s="36">
        <v>7.67</v>
      </c>
      <c r="DX7" s="36">
        <v>8.4</v>
      </c>
      <c r="DY7" s="36">
        <v>9.7100000000000009</v>
      </c>
      <c r="DZ7" s="36">
        <v>10.71</v>
      </c>
      <c r="EA7" s="36">
        <v>10.93</v>
      </c>
      <c r="EB7" s="36">
        <v>13.18</v>
      </c>
      <c r="EC7" s="36">
        <v>4.47</v>
      </c>
      <c r="ED7" s="36">
        <v>2.87</v>
      </c>
      <c r="EE7" s="36">
        <v>1.19</v>
      </c>
      <c r="EF7" s="36">
        <v>0.68</v>
      </c>
      <c r="EG7" s="36">
        <v>0.62</v>
      </c>
      <c r="EH7" s="36">
        <v>0.84</v>
      </c>
      <c r="EI7" s="36">
        <v>0.78</v>
      </c>
      <c r="EJ7" s="36">
        <v>0.83</v>
      </c>
      <c r="EK7" s="36">
        <v>0.72</v>
      </c>
      <c r="EL7" s="36">
        <v>0.71</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渡辺 智也</cp:lastModifiedBy>
  <dcterms:created xsi:type="dcterms:W3CDTF">2017-02-01T08:38:27Z</dcterms:created>
  <dcterms:modified xsi:type="dcterms:W3CDTF">2017-02-06T00:11:22Z</dcterms:modified>
  <cp:category/>
</cp:coreProperties>
</file>