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N:\23 決算統計\★財政状況資料集・公営企業経営比較分析表\R6年度分\20260326_【依頼】令和６年度財政状況資料集の公表について\"/>
    </mc:Choice>
  </mc:AlternateContent>
  <xr:revisionPtr revIDLastSave="0" documentId="8_{27E7F678-9B68-4B5D-A862-A4C5A649326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36" i="10"/>
  <c r="C35" i="10"/>
  <c r="C34" i="10"/>
  <c r="U34" i="10" l="1"/>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l="1"/>
  <c r="BW34" i="10" s="1"/>
  <c r="BW35" i="10" s="1"/>
  <c r="BW36" i="10" s="1"/>
  <c r="BW37" i="10" s="1"/>
  <c r="BW38" i="10" s="1"/>
  <c r="BW39" i="10" s="1"/>
  <c r="BW40" i="10" s="1"/>
  <c r="CO34" i="10" l="1"/>
  <c r="CO35" i="10" s="1"/>
  <c r="CO36" i="10" s="1"/>
</calcChain>
</file>

<file path=xl/sharedStrings.xml><?xml version="1.0" encoding="utf-8"?>
<sst xmlns="http://schemas.openxmlformats.org/spreadsheetml/2006/main" count="1099" uniqueCount="571">
  <si>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</si>
  <si>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</si>
  <si>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</si>
  <si>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</si>
  <si>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</si>
  <si>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</si>
  <si>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</si>
  <si>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</si>
  <si>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</si>
  <si>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</si>
  <si>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</si>
  <si>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</si>
  <si>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</si>
  <si>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</si>
  <si>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</si>
  <si>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</si>
  <si>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</si>
  <si>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</si>
  <si>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</si>
  <si>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</si>
  <si>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</si>
  <si>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</si>
  <si>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</si>
  <si>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</si>
  <si>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</si>
  <si>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</si>
  <si>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</si>
  <si>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</si>
  <si>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</si>
  <si>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</si>
  <si>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</si>
  <si>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</si>
  <si>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</si>
  <si>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</si>
  <si>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</si>
  <si>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</si>
  <si>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</si>
  <si>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</si>
  <si>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</si>
  <si>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</si>
  <si>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</si>
  <si>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</si>
  <si>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</si>
  <si>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</si>
  <si>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</si>
  <si>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</si>
  <si>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</si>
  <si>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</si>
  <si>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</si>
  <si>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</si>
  <si>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</si>
  <si>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</si>
  <si>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</si>
  <si>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</si>
  <si>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</si>
  <si>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</si>
  <si>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</si>
  <si>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</si>
  <si>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</si>
  <si>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</si>
  <si>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</si>
  <si>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</si>
  <si>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</si>
  <si>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</si>
  <si>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</si>
  <si>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</si>
  <si>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</si>
  <si>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</si>
  <si>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</si>
  <si>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</si>
  <si>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</si>
  <si>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</si>
  <si>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</si>
  <si>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</si>
  <si>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</si>
  <si>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</si>
  <si>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</si>
  <si>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</si>
  <si>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</si>
  <si>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</si>
  <si>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</si>
  <si>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</si>
  <si>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</si>
  <si>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</si>
  <si>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</si>
  <si>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</si>
  <si>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</si>
  <si>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</si>
  <si>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</si>
  <si>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</si>
  <si>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</si>
  <si>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</si>
  <si>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</si>
  <si>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</si>
  <si>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松戸市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</si>
  <si>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</si>
  <si>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</si>
  <si>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</si>
  <si>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</si>
  <si>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</si>
  <si>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</si>
  <si>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</si>
  <si>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</si>
  <si>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</si>
  <si>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</si>
  <si>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</si>
  <si>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</si>
  <si>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</si>
  <si>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</si>
  <si>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</si>
  <si>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</si>
  <si>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</si>
  <si>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</si>
  <si>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</si>
  <si>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</si>
  <si>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</si>
  <si>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</si>
  <si>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</si>
  <si>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</si>
  <si>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</si>
  <si>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</si>
  <si>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</si>
  <si>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</si>
  <si>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</si>
  <si>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</si>
  <si>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</si>
  <si>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</si>
  <si>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</si>
  <si>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</si>
  <si>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</si>
  <si>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</si>
  <si>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</si>
  <si>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</si>
  <si>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</si>
  <si>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</si>
  <si>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</si>
  <si>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</si>
  <si>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</si>
  <si>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</si>
  <si>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</si>
  <si>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</si>
  <si>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</si>
  <si>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</si>
  <si>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</si>
  <si>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</si>
  <si>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</si>
  <si>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</si>
  <si>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</si>
  <si>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</si>
  <si>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</si>
  <si>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</si>
  <si>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</si>
  <si>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</si>
  <si>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</si>
  <si>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</si>
  <si>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</si>
  <si>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</si>
  <si>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</si>
  <si>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</si>
  <si>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</si>
  <si>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</si>
  <si>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</si>
  <si>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</si>
  <si>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</si>
  <si>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</si>
  <si>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</si>
  <si>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</si>
  <si>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</si>
  <si>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</si>
  <si>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</si>
  <si>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</si>
  <si>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</si>
  <si>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</si>
  <si>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</si>
  <si>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</si>
  <si>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</si>
  <si>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</si>
  <si>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</si>
  <si>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</si>
  <si>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</si>
  <si>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</si>
  <si>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</si>
  <si>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</si>
  <si>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</si>
  <si>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</si>
  <si>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</si>
  <si>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</si>
  <si>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</si>
  <si>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</si>
  <si>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</si>
  <si>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</si>
  <si>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</si>
  <si>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</si>
  <si>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</si>
  <si>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</si>
  <si>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</si>
  <si>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</si>
  <si>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</si>
  <si>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</si>
  <si>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</si>
  <si>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</si>
  <si>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</si>
  <si>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</si>
  <si>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千葉県松戸市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</si>
  <si>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</si>
  <si>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</si>
  <si>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</si>
  <si>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</si>
  <si>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</si>
  <si>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</si>
  <si>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</si>
  <si>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</si>
  <si>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</si>
  <si>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</si>
  <si>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</si>
  <si>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</si>
  <si>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</si>
  <si>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</si>
  <si>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</si>
  <si>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</si>
  <si>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</si>
  <si>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</si>
  <si>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</si>
  <si>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</si>
  <si>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</si>
  <si>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</si>
  <si>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</si>
  <si>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</si>
  <si>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</si>
  <si>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</si>
  <si>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</si>
  <si>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</si>
  <si>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</si>
  <si>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</si>
  <si>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</si>
  <si>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</si>
  <si>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</si>
  <si>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</si>
  <si>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</si>
  <si>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</si>
  <si>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</si>
  <si>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</si>
  <si>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</si>
  <si>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</si>
  <si>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</si>
  <si>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</si>
  <si>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</si>
  <si>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</si>
  <si>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</si>
  <si>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</si>
  <si>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</si>
  <si>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</si>
  <si>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</si>
  <si>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</si>
  <si>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</si>
  <si>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</si>
  <si>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</si>
  <si>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</si>
  <si>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</si>
  <si>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</si>
  <si>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</si>
  <si>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</si>
  <si>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</si>
  <si>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</si>
  <si>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</si>
  <si>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</si>
  <si>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</si>
  <si>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</si>
  <si>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</si>
  <si>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</si>
  <si>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</si>
  <si>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</si>
  <si>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</si>
  <si>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</si>
  <si>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</si>
  <si>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</si>
  <si>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</si>
  <si>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</si>
  <si>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</si>
  <si>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</si>
  <si>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</si>
  <si>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</si>
  <si>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</si>
  <si>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</si>
  <si>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</si>
  <si>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</si>
  <si>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</si>
  <si>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</si>
  <si>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</si>
  <si>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</si>
  <si>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</si>
  <si>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</si>
  <si>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</si>
  <si>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</si>
  <si>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</si>
  <si>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</si>
  <si>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</si>
  <si>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</si>
  <si>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</si>
  <si>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</si>
  <si>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</si>
  <si>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</si>
  <si>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</si>
  <si>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</si>
  <si>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</si>
  <si>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</si>
  <si>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</si>
  <si>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</si>
  <si>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</si>
  <si>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</si>
  <si>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</si>
  <si>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</si>
  <si>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</si>
  <si>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</si>
  <si>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</si>
  <si>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</si>
  <si>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</si>
  <si>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</si>
  <si>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</si>
  <si>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</si>
  <si>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</si>
  <si>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</si>
  <si>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</si>
  <si>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</si>
  <si>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</si>
  <si>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</si>
  <si>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</si>
  <si>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</si>
  <si>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</si>
  <si>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</si>
  <si>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</si>
  <si>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</si>
  <si>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</si>
  <si>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</si>
  <si>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</si>
  <si>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</si>
  <si>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</si>
  <si>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</si>
  <si>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</si>
  <si>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</si>
  <si>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</si>
  <si>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</si>
  <si>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</si>
  <si>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</si>
  <si>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</si>
  <si>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</si>
  <si>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</si>
  <si>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</si>
  <si>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</si>
  <si>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</si>
  <si>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</si>
  <si>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</si>
  <si>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</si>
  <si>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</si>
  <si>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千葉県松戸市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</si>
  <si>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</si>
  <si>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</si>
  <si>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</si>
  <si>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</si>
  <si>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</si>
  <si>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</si>
  <si>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</si>
  <si>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</si>
  <si>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</si>
  <si>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</si>
  <si>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</si>
  <si>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</si>
  <si>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</si>
  <si>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</si>
  <si>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</si>
  <si>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</si>
  <si>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</si>
  <si>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</si>
  <si>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</si>
  <si>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</si>
  <si>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</si>
  <si>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</si>
  <si>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</si>
  <si>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</si>
  <si>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</si>
  <si>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</si>
  <si>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</si>
  <si>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</si>
  <si>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</si>
  <si>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</si>
  <si>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</si>
  <si>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</si>
  <si>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</si>
  <si>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</si>
  <si>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</si>
  <si>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</si>
  <si>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</si>
  <si>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松戸競輪特別会計</t>
    <phoneticPr fontId="5"/>
  </si>
  <si>
    <t>水道事業会計</t>
    <phoneticPr fontId="5"/>
  </si>
  <si>
    <t>法適用企業</t>
    <phoneticPr fontId="5"/>
  </si>
  <si>
    <t>病院事業会計</t>
    <phoneticPr fontId="5"/>
  </si>
  <si>
    <t>下水道事業会計</t>
    <phoneticPr fontId="5"/>
  </si>
  <si>
    <t>公設地方卸売市場事業特別会計</t>
    <phoneticPr fontId="5"/>
  </si>
  <si>
    <t>法非適用企業</t>
    <phoneticPr fontId="5"/>
  </si>
  <si>
    <t>松戸都市計画事業新松戸駅東側地区土地区画整理事業特別会計</t>
    <phoneticPr fontId="5"/>
  </si>
  <si>
    <t>相模台地区土地区画整理事業特別会計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</si>
  <si>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</si>
  <si>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</si>
  <si>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</si>
  <si>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</si>
  <si>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</si>
  <si>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</si>
  <si>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</si>
  <si>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</si>
  <si>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</si>
  <si>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</si>
  <si>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</si>
  <si>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</si>
  <si>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</si>
  <si>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</si>
  <si>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</si>
  <si>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</si>
  <si>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</si>
  <si>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</si>
  <si>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</si>
  <si>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</si>
  <si>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</si>
  <si>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</si>
  <si>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</si>
  <si>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</si>
  <si>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</si>
  <si>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</si>
  <si>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</si>
  <si>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</si>
  <si>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</si>
  <si>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</si>
  <si>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</si>
  <si>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</si>
  <si>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</si>
  <si>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</si>
  <si>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</si>
  <si>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</si>
  <si>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</si>
  <si>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</si>
  <si>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</si>
  <si>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</si>
  <si>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</si>
  <si>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</si>
  <si>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</si>
  <si>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</si>
  <si>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</si>
  <si>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</si>
  <si>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</si>
  <si>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</si>
  <si>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</si>
  <si>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</si>
  <si>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</si>
  <si>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</si>
  <si>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</si>
  <si>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</si>
  <si>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</si>
  <si>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</si>
  <si>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</si>
  <si>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</si>
  <si>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</si>
  <si>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</si>
  <si>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</si>
  <si>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</si>
  <si>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</si>
  <si>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</si>
  <si>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</si>
  <si>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</si>
  <si>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</si>
  <si>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</si>
  <si>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</si>
  <si>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</si>
  <si>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</si>
  <si>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</si>
  <si>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</si>
  <si>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</si>
  <si>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</si>
  <si>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</si>
  <si>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</si>
  <si>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</si>
  <si>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</si>
  <si>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</si>
  <si>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</si>
  <si>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</si>
  <si>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</si>
  <si>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</si>
  <si>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</si>
  <si>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</si>
  <si>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</si>
  <si>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</si>
  <si>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</si>
  <si>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</si>
  <si>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</si>
  <si>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</si>
  <si>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</si>
  <si>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</si>
  <si>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</si>
  <si>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</si>
  <si>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</si>
  <si>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</si>
  <si>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</si>
  <si>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</si>
  <si>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</si>
  <si>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</si>
  <si>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</si>
  <si>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</si>
  <si>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</si>
  <si>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</si>
  <si>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</si>
  <si>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</si>
  <si>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</si>
  <si>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</si>
  <si>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</si>
  <si>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</si>
  <si>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</si>
  <si>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</si>
  <si>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</si>
  <si>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</si>
  <si>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</si>
  <si>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</si>
  <si>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</si>
  <si>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</si>
  <si>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</si>
  <si>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</si>
  <si>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</si>
  <si>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</si>
  <si>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</si>
  <si>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</si>
  <si>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</si>
  <si>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</si>
  <si>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</si>
  <si>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</si>
  <si>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</si>
  <si>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</si>
  <si>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</si>
  <si>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</si>
  <si>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</si>
  <si>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</si>
  <si>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5.00</t>
  </si>
  <si>
    <t>▲ 3.42</t>
  </si>
  <si>
    <t>▲ 2.25</t>
  </si>
  <si>
    <t>一般会計</t>
  </si>
  <si>
    <t>病院事業会計</t>
  </si>
  <si>
    <t>下水道事業会計</t>
  </si>
  <si>
    <t>松戸競輪特別会計</t>
  </si>
  <si>
    <t>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</si>
  <si>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</si>
  <si>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</si>
  <si>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</si>
  <si>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</si>
  <si>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</si>
  <si>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</si>
  <si>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</si>
  <si>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</si>
  <si>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</si>
  <si>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</si>
  <si>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松戸市庁舎建設基金</t>
    <rPh sb="0" eb="3">
      <t>マツドシ</t>
    </rPh>
    <rPh sb="3" eb="5">
      <t>チョウシャ</t>
    </rPh>
    <rPh sb="5" eb="7">
      <t>ケンセツ</t>
    </rPh>
    <rPh sb="7" eb="9">
      <t>キキン</t>
    </rPh>
    <phoneticPr fontId="5"/>
  </si>
  <si>
    <t>松戸市立小学校及び中学校施設等耐震改修基金</t>
    <rPh sb="0" eb="2">
      <t>マツド</t>
    </rPh>
    <rPh sb="2" eb="4">
      <t>イチリツ</t>
    </rPh>
    <rPh sb="4" eb="7">
      <t>ショウガッコウ</t>
    </rPh>
    <rPh sb="7" eb="8">
      <t>オヨ</t>
    </rPh>
    <rPh sb="9" eb="12">
      <t>チュウガッコウ</t>
    </rPh>
    <rPh sb="12" eb="14">
      <t>シセツ</t>
    </rPh>
    <rPh sb="14" eb="15">
      <t>ナド</t>
    </rPh>
    <rPh sb="15" eb="17">
      <t>タイシン</t>
    </rPh>
    <rPh sb="17" eb="19">
      <t>カイシュウ</t>
    </rPh>
    <rPh sb="19" eb="21">
      <t>キキン</t>
    </rPh>
    <phoneticPr fontId="2"/>
  </si>
  <si>
    <t>森林環境譲与税基金</t>
    <rPh sb="0" eb="2">
      <t>シンリン</t>
    </rPh>
    <rPh sb="2" eb="4">
      <t>カンキョウ</t>
    </rPh>
    <rPh sb="4" eb="6">
      <t>ジョウヨ</t>
    </rPh>
    <rPh sb="6" eb="7">
      <t>ゼイ</t>
    </rPh>
    <rPh sb="7" eb="9">
      <t>キキン</t>
    </rPh>
    <phoneticPr fontId="2"/>
  </si>
  <si>
    <t>都市公園基金</t>
    <rPh sb="0" eb="2">
      <t>トシ</t>
    </rPh>
    <rPh sb="2" eb="4">
      <t>コウエン</t>
    </rPh>
    <rPh sb="4" eb="6">
      <t>キキン</t>
    </rPh>
    <phoneticPr fontId="2"/>
  </si>
  <si>
    <t>文化施設建設基金</t>
    <rPh sb="0" eb="2">
      <t>ブンカ</t>
    </rPh>
    <rPh sb="2" eb="4">
      <t>シセツ</t>
    </rPh>
    <rPh sb="4" eb="6">
      <t>ケンセツ</t>
    </rPh>
    <rPh sb="6" eb="8">
      <t>キキン</t>
    </rPh>
    <phoneticPr fontId="2"/>
  </si>
  <si>
    <t>千葉県市町村総合事務組合（一般会計）</t>
    <rPh sb="0" eb="3">
      <t>チバケン</t>
    </rPh>
    <rPh sb="3" eb="6">
      <t>シチョウソン</t>
    </rPh>
    <rPh sb="6" eb="8">
      <t>ソウゴウ</t>
    </rPh>
    <rPh sb="8" eb="12">
      <t>ジムクミアイ</t>
    </rPh>
    <rPh sb="13" eb="17">
      <t>イッパンカイケイ</t>
    </rPh>
    <phoneticPr fontId="38"/>
  </si>
  <si>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38"/>
  </si>
  <si>
    <t>千葉県市町村総合事務組合（千葉県自治研修センター特別会計）</t>
    <rPh sb="13" eb="16">
      <t>チバケン</t>
    </rPh>
    <rPh sb="16" eb="18">
      <t>ジチ</t>
    </rPh>
    <rPh sb="18" eb="20">
      <t>ケンシュウ</t>
    </rPh>
    <rPh sb="24" eb="28">
      <t>トクベツカイケイ</t>
    </rPh>
    <phoneticPr fontId="38"/>
  </si>
  <si>
    <t>千葉県市町村総合事務組合（千葉県市町村交通災害共済特別会計）</t>
    <rPh sb="13" eb="16">
      <t>チバケン</t>
    </rPh>
    <rPh sb="16" eb="19">
      <t>シチョウソン</t>
    </rPh>
    <rPh sb="19" eb="21">
      <t>コウツウ</t>
    </rPh>
    <rPh sb="21" eb="23">
      <t>サイガイ</t>
    </rPh>
    <rPh sb="23" eb="25">
      <t>キョウサイ</t>
    </rPh>
    <rPh sb="25" eb="27">
      <t>トクベツ</t>
    </rPh>
    <rPh sb="27" eb="29">
      <t>カイケイ</t>
    </rPh>
    <phoneticPr fontId="38"/>
  </si>
  <si>
    <t>千葉県後期高齢者医療広域連合（一般会計）</t>
    <rPh sb="0" eb="3">
      <t>チバケン</t>
    </rPh>
    <rPh sb="3" eb="5">
      <t>コウキ</t>
    </rPh>
    <rPh sb="5" eb="8">
      <t>コウレイシャ</t>
    </rPh>
    <rPh sb="8" eb="10">
      <t>イリョウ</t>
    </rPh>
    <rPh sb="10" eb="14">
      <t>コウイキレンゴウ</t>
    </rPh>
    <rPh sb="15" eb="19">
      <t>イッパンカイケイ</t>
    </rPh>
    <phoneticPr fontId="38"/>
  </si>
  <si>
    <t>千葉県後期高齢者医療広域連合（特別会計）</t>
    <rPh sb="15" eb="17">
      <t>トクベツ</t>
    </rPh>
    <rPh sb="17" eb="19">
      <t>カイケイ</t>
    </rPh>
    <phoneticPr fontId="38"/>
  </si>
  <si>
    <t>北千葉広域水道企業団（水運用水供給事業会計）</t>
    <rPh sb="0" eb="3">
      <t>キタチバ</t>
    </rPh>
    <rPh sb="3" eb="5">
      <t>コウイキ</t>
    </rPh>
    <rPh sb="5" eb="7">
      <t>スイドウ</t>
    </rPh>
    <rPh sb="7" eb="10">
      <t>キギョウダン</t>
    </rPh>
    <rPh sb="11" eb="13">
      <t>スイウン</t>
    </rPh>
    <rPh sb="13" eb="14">
      <t>ヨウ</t>
    </rPh>
    <rPh sb="15" eb="17">
      <t>キョウキュウ</t>
    </rPh>
    <rPh sb="17" eb="19">
      <t>ジギョウ</t>
    </rPh>
    <rPh sb="19" eb="21">
      <t>カイケイ</t>
    </rPh>
    <phoneticPr fontId="38"/>
  </si>
  <si>
    <t>松戸市文化振興財団</t>
    <rPh sb="0" eb="3">
      <t>マツドシ</t>
    </rPh>
    <rPh sb="3" eb="9">
      <t>ブンカシンコウザイダン</t>
    </rPh>
    <phoneticPr fontId="2"/>
  </si>
  <si>
    <t>松戸市みどりと花の基金</t>
    <rPh sb="0" eb="3">
      <t>マツドシ</t>
    </rPh>
    <rPh sb="7" eb="8">
      <t>ハナ</t>
    </rPh>
    <rPh sb="9" eb="11">
      <t>キキン</t>
    </rPh>
    <phoneticPr fontId="2"/>
  </si>
  <si>
    <t>松戸市国際交流協会</t>
    <rPh sb="0" eb="3">
      <t>マツドシ</t>
    </rPh>
    <rPh sb="3" eb="7">
      <t>コクサイコウリュウ</t>
    </rPh>
    <rPh sb="7" eb="9">
      <t>キョウカイ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</si>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</sst>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4F77-49A3-B163-642DF820D9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20400</c:v>
                </c:pt>
                <c:pt idx="1">
                  <c:v>30891</c:v>
                </c:pt>
                <c:pt idx="2">
                  <c:v>28976</c:v>
                </c:pt>
                <c:pt idx="3">
                  <c:v>28059</c:v>
                </c:pt>
                <c:pt idx="4">
                  <c:v>33347</c:v>
                </c:pt>
              </c:numCache>
            </c:numRef>
          </c:val>
          <c:smooth val="0"/>
          <c:extLst>
            <c:ext xmlns:c16="http://schemas.microsoft.com/office/drawing/2014/chart" uri="{C3380CC4-5D6E-409C-BE32-E72D297353CC}">
              <c16:uniqueId val="{00000001-4F77-49A3-B163-642DF820D9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6.51</c:v>
                </c:pt>
                <c:pt idx="1">
                  <c:v>9.41</c:v>
                </c:pt>
                <c:pt idx="2">
                  <c:v>7.49</c:v>
                </c:pt>
                <c:pt idx="3">
                  <c:v>6.32</c:v>
                </c:pt>
                <c:pt idx="4">
                  <c:v>6.59</c:v>
                </c:pt>
              </c:numCache>
            </c:numRef>
          </c:val>
          <c:extLst>
            <c:ext xmlns:c16="http://schemas.microsoft.com/office/drawing/2014/chart" uri="{C3380CC4-5D6E-409C-BE32-E72D297353CC}">
              <c16:uniqueId val="{00000000-A5B0-41A6-93F2-96AFC4C937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13.45</c:v>
                </c:pt>
                <c:pt idx="1">
                  <c:v>16.45</c:v>
                </c:pt>
                <c:pt idx="2">
                  <c:v>13.85</c:v>
                </c:pt>
                <c:pt idx="3">
                  <c:v>11.26</c:v>
                </c:pt>
                <c:pt idx="4">
                  <c:v>8.23</c:v>
                </c:pt>
              </c:numCache>
            </c:numRef>
          </c:val>
          <c:extLst>
            <c:ext xmlns:c16="http://schemas.microsoft.com/office/drawing/2014/chart" uri="{C3380CC4-5D6E-409C-BE32-E72D297353CC}">
              <c16:uniqueId val="{00000001-A5B0-41A6-93F2-96AFC4C937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-0.34</c:v>
                </c:pt>
                <c:pt idx="1">
                  <c:v>6.96</c:v>
                </c:pt>
                <c:pt idx="2">
                  <c:v>-5</c:v>
                </c:pt>
                <c:pt idx="3">
                  <c:v>-3.42</c:v>
                </c:pt>
                <c:pt idx="4">
                  <c:v>-2.25</c:v>
                </c:pt>
              </c:numCache>
            </c:numRef>
          </c:val>
          <c:smooth val="0"/>
          <c:extLst>
            <c:ext xmlns:c16="http://schemas.microsoft.com/office/drawing/2014/chart" uri="{C3380CC4-5D6E-409C-BE32-E72D297353CC}">
              <c16:uniqueId val="{00000002-A5B0-41A6-93F2-96AFC4C937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c:v>
                </c:pt>
                <c:pt idx="4">
                  <c:v>#N/A</c:v>
                </c:pt>
                <c:pt idx="5">
                  <c:v>0.1</c:v>
                </c:pt>
                <c:pt idx="6">
                  <c:v>#N/A</c:v>
                </c:pt>
                <c:pt idx="7">
                  <c:v>0.09</c:v>
                </c:pt>
                <c:pt idx="8">
                  <c:v>#N/A</c:v>
                </c:pt>
                <c:pt idx="9">
                  <c:v>0.08</c:v>
                </c:pt>
              </c:numCache>
            </c:numRef>
          </c:val>
          <c:extLst>
            <c:ext xmlns:c16="http://schemas.microsoft.com/office/drawing/2014/chart" uri="{C3380CC4-5D6E-409C-BE32-E72D297353CC}">
              <c16:uniqueId val="{00000000-F9F3-4148-82ED-3C7751BC45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F3-4148-82ED-3C7751BC45C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0.01</c:v>
                </c:pt>
                <c:pt idx="6">
                  <c:v>#N/A</c:v>
                </c:pt>
                <c:pt idx="7">
                  <c:v>0.08</c:v>
                </c:pt>
                <c:pt idx="8">
                  <c:v>#N/A</c:v>
                </c:pt>
                <c:pt idx="9">
                  <c:v>0.15</c:v>
                </c:pt>
              </c:numCache>
            </c:numRef>
          </c:val>
          <c:extLst>
            <c:ext xmlns:c16="http://schemas.microsoft.com/office/drawing/2014/chart" uri="{C3380CC4-5D6E-409C-BE32-E72D297353CC}">
              <c16:uniqueId val="{00000002-F9F3-4148-82ED-3C7751BC45C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2.5099999999999998</c:v>
                </c:pt>
                <c:pt idx="2">
                  <c:v>#N/A</c:v>
                </c:pt>
                <c:pt idx="3">
                  <c:v>0.97</c:v>
                </c:pt>
                <c:pt idx="4">
                  <c:v>#N/A</c:v>
                </c:pt>
                <c:pt idx="5">
                  <c:v>1.51</c:v>
                </c:pt>
                <c:pt idx="6">
                  <c:v>#N/A</c:v>
                </c:pt>
                <c:pt idx="7">
                  <c:v>1.2</c:v>
                </c:pt>
                <c:pt idx="8">
                  <c:v>#N/A</c:v>
                </c:pt>
                <c:pt idx="9">
                  <c:v>0.68</c:v>
                </c:pt>
              </c:numCache>
            </c:numRef>
          </c:val>
          <c:extLst>
            <c:ext xmlns:c16="http://schemas.microsoft.com/office/drawing/2014/chart" uri="{C3380CC4-5D6E-409C-BE32-E72D297353CC}">
              <c16:uniqueId val="{00000003-F9F3-4148-82ED-3C7751BC45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0.66</c:v>
                </c:pt>
                <c:pt idx="4">
                  <c:v>#N/A</c:v>
                </c:pt>
                <c:pt idx="5">
                  <c:v>0.53</c:v>
                </c:pt>
                <c:pt idx="6">
                  <c:v>#N/A</c:v>
                </c:pt>
                <c:pt idx="7">
                  <c:v>0.47</c:v>
                </c:pt>
                <c:pt idx="8">
                  <c:v>#N/A</c:v>
                </c:pt>
                <c:pt idx="9">
                  <c:v>1.05</c:v>
                </c:pt>
              </c:numCache>
            </c:numRef>
          </c:val>
          <c:extLst>
            <c:ext xmlns:c16="http://schemas.microsoft.com/office/drawing/2014/chart" uri="{C3380CC4-5D6E-409C-BE32-E72D297353CC}">
              <c16:uniqueId val="{00000004-F9F3-4148-82ED-3C7751BC45C0}"/>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1.82</c:v>
                </c:pt>
                <c:pt idx="2">
                  <c:v>#N/A</c:v>
                </c:pt>
                <c:pt idx="3">
                  <c:v>1.86</c:v>
                </c:pt>
                <c:pt idx="4">
                  <c:v>#N/A</c:v>
                </c:pt>
                <c:pt idx="5">
                  <c:v>1.66</c:v>
                </c:pt>
                <c:pt idx="6">
                  <c:v>#N/A</c:v>
                </c:pt>
                <c:pt idx="7">
                  <c:v>1.53</c:v>
                </c:pt>
                <c:pt idx="8">
                  <c:v>#N/A</c:v>
                </c:pt>
                <c:pt idx="9">
                  <c:v>1.22</c:v>
                </c:pt>
              </c:numCache>
            </c:numRef>
          </c:val>
          <c:extLst>
            <c:ext xmlns:c16="http://schemas.microsoft.com/office/drawing/2014/chart" uri="{C3380CC4-5D6E-409C-BE32-E72D297353CC}">
              <c16:uniqueId val="{00000005-F9F3-4148-82ED-3C7751BC45C0}"/>
            </c:ext>
          </c:extLst>
        </c:ser>
        <c:ser>
          <c:idx val="6"/>
          <c:order val="6"/>
          <c:tx>
            <c:strRef>
              <c:f>データシート!$A$33</c:f>
              <c:strCache>
                <c:ptCount val="1"/>
                <c:pt idx="0">
                  <c:v>松戸競輪特別会計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1.54</c:v>
                </c:pt>
                <c:pt idx="4">
                  <c:v>#N/A</c:v>
                </c:pt>
                <c:pt idx="5">
                  <c:v>1.67</c:v>
                </c:pt>
                <c:pt idx="6">
                  <c:v>#N/A</c:v>
                </c:pt>
                <c:pt idx="7">
                  <c:v>1.91</c:v>
                </c:pt>
                <c:pt idx="8">
                  <c:v>#N/A</c:v>
                </c:pt>
                <c:pt idx="9">
                  <c:v>1.94</c:v>
                </c:pt>
              </c:numCache>
            </c:numRef>
          </c:val>
          <c:extLst>
            <c:ext xmlns:c16="http://schemas.microsoft.com/office/drawing/2014/chart" uri="{C3380CC4-5D6E-409C-BE32-E72D297353CC}">
              <c16:uniqueId val="{00000006-F9F3-4148-82ED-3C7751BC45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1.99</c:v>
                </c:pt>
                <c:pt idx="4">
                  <c:v>#N/A</c:v>
                </c:pt>
                <c:pt idx="5">
                  <c:v>2.52</c:v>
                </c:pt>
                <c:pt idx="6">
                  <c:v>#N/A</c:v>
                </c:pt>
                <c:pt idx="7">
                  <c:v>2.78</c:v>
                </c:pt>
                <c:pt idx="8">
                  <c:v>#N/A</c:v>
                </c:pt>
                <c:pt idx="9">
                  <c:v>3.01</c:v>
                </c:pt>
              </c:numCache>
            </c:numRef>
          </c:val>
          <c:extLst>
            <c:ext xmlns:c16="http://schemas.microsoft.com/office/drawing/2014/chart" uri="{C3380CC4-5D6E-409C-BE32-E72D297353CC}">
              <c16:uniqueId val="{00000007-F9F3-4148-82ED-3C7751BC45C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8.66</c:v>
                </c:pt>
                <c:pt idx="2">
                  <c:v>#N/A</c:v>
                </c:pt>
                <c:pt idx="3">
                  <c:v>9.74</c:v>
                </c:pt>
                <c:pt idx="4">
                  <c:v>#N/A</c:v>
                </c:pt>
                <c:pt idx="5">
                  <c:v>10.97</c:v>
                </c:pt>
                <c:pt idx="6">
                  <c:v>#N/A</c:v>
                </c:pt>
                <c:pt idx="7">
                  <c:v>8.49</c:v>
                </c:pt>
                <c:pt idx="8">
                  <c:v>#N/A</c:v>
                </c:pt>
                <c:pt idx="9">
                  <c:v>5.72</c:v>
                </c:pt>
              </c:numCache>
            </c:numRef>
          </c:val>
          <c:extLst>
            <c:ext xmlns:c16="http://schemas.microsoft.com/office/drawing/2014/chart" uri="{C3380CC4-5D6E-409C-BE32-E72D297353CC}">
              <c16:uniqueId val="{00000008-F9F3-4148-82ED-3C7751BC45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6.51</c:v>
                </c:pt>
                <c:pt idx="2">
                  <c:v>#N/A</c:v>
                </c:pt>
                <c:pt idx="3">
                  <c:v>9.4</c:v>
                </c:pt>
                <c:pt idx="4">
                  <c:v>#N/A</c:v>
                </c:pt>
                <c:pt idx="5">
                  <c:v>7.48</c:v>
                </c:pt>
                <c:pt idx="6">
                  <c:v>#N/A</c:v>
                </c:pt>
                <c:pt idx="7">
                  <c:v>6.31</c:v>
                </c:pt>
                <c:pt idx="8">
                  <c:v>#N/A</c:v>
                </c:pt>
                <c:pt idx="9">
                  <c:v>6.58</c:v>
                </c:pt>
              </c:numCache>
            </c:numRef>
          </c:val>
          <c:extLst>
            <c:ext xmlns:c16="http://schemas.microsoft.com/office/drawing/2014/chart" uri="{C3380CC4-5D6E-409C-BE32-E72D297353CC}">
              <c16:uniqueId val="{00000009-F9F3-4148-82ED-3C7751BC45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12940</c:v>
                </c:pt>
                <c:pt idx="5">
                  <c:v>13091</c:v>
                </c:pt>
                <c:pt idx="8">
                  <c:v>12928</c:v>
                </c:pt>
                <c:pt idx="11">
                  <c:v>12845</c:v>
                </c:pt>
                <c:pt idx="14">
                  <c:v>12519</c:v>
                </c:pt>
              </c:numCache>
            </c:numRef>
          </c:val>
          <c:extLst>
            <c:ext xmlns:c16="http://schemas.microsoft.com/office/drawing/2014/chart" uri="{C3380CC4-5D6E-409C-BE32-E72D297353CC}">
              <c16:uniqueId val="{00000000-A0C3-49DB-97DF-2922D40196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C3-49DB-97DF-2922D40196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222</c:v>
                </c:pt>
                <c:pt idx="3">
                  <c:v>205</c:v>
                </c:pt>
                <c:pt idx="6">
                  <c:v>228</c:v>
                </c:pt>
                <c:pt idx="9">
                  <c:v>259</c:v>
                </c:pt>
                <c:pt idx="12">
                  <c:v>301</c:v>
                </c:pt>
              </c:numCache>
            </c:numRef>
          </c:val>
          <c:extLst>
            <c:ext xmlns:c16="http://schemas.microsoft.com/office/drawing/2014/chart" uri="{C3380CC4-5D6E-409C-BE32-E72D297353CC}">
              <c16:uniqueId val="{00000002-A0C3-49DB-97DF-2922D40196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3-49DB-97DF-2922D40196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3719</c:v>
                </c:pt>
                <c:pt idx="3">
                  <c:v>3708</c:v>
                </c:pt>
                <c:pt idx="6">
                  <c:v>3522</c:v>
                </c:pt>
                <c:pt idx="9">
                  <c:v>3183</c:v>
                </c:pt>
                <c:pt idx="12">
                  <c:v>3056</c:v>
                </c:pt>
              </c:numCache>
            </c:numRef>
          </c:val>
          <c:extLst>
            <c:ext xmlns:c16="http://schemas.microsoft.com/office/drawing/2014/chart" uri="{C3380CC4-5D6E-409C-BE32-E72D297353CC}">
              <c16:uniqueId val="{00000004-A0C3-49DB-97DF-2922D40196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3-49DB-97DF-2922D40196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3-49DB-97DF-2922D40196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10251</c:v>
                </c:pt>
                <c:pt idx="3">
                  <c:v>10615</c:v>
                </c:pt>
                <c:pt idx="6">
                  <c:v>10960</c:v>
                </c:pt>
                <c:pt idx="9">
                  <c:v>11320</c:v>
                </c:pt>
                <c:pt idx="12">
                  <c:v>11368</c:v>
                </c:pt>
              </c:numCache>
            </c:numRef>
          </c:val>
          <c:extLst>
            <c:ext xmlns:c16="http://schemas.microsoft.com/office/drawing/2014/chart" uri="{C3380CC4-5D6E-409C-BE32-E72D297353CC}">
              <c16:uniqueId val="{00000007-A0C3-49DB-97DF-2922D40196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1252</c:v>
                </c:pt>
                <c:pt idx="2">
                  <c:v>#N/A</c:v>
                </c:pt>
                <c:pt idx="3">
                  <c:v>#N/A</c:v>
                </c:pt>
                <c:pt idx="4">
                  <c:v>1437</c:v>
                </c:pt>
                <c:pt idx="5">
                  <c:v>#N/A</c:v>
                </c:pt>
                <c:pt idx="6">
                  <c:v>#N/A</c:v>
                </c:pt>
                <c:pt idx="7">
                  <c:v>1782</c:v>
                </c:pt>
                <c:pt idx="8">
                  <c:v>#N/A</c:v>
                </c:pt>
                <c:pt idx="9">
                  <c:v>#N/A</c:v>
                </c:pt>
                <c:pt idx="10">
                  <c:v>1917</c:v>
                </c:pt>
                <c:pt idx="11">
                  <c:v>#N/A</c:v>
                </c:pt>
                <c:pt idx="12">
                  <c:v>#N/A</c:v>
                </c:pt>
                <c:pt idx="13">
                  <c:v>2206</c:v>
                </c:pt>
                <c:pt idx="14">
                  <c:v>#N/A</c:v>
                </c:pt>
              </c:numCache>
            </c:numRef>
          </c:val>
          <c:smooth val="0"/>
          <c:extLst>
            <c:ext xmlns:c16="http://schemas.microsoft.com/office/drawing/2014/chart" uri="{C3380CC4-5D6E-409C-BE32-E72D297353CC}">
              <c16:uniqueId val="{00000008-A0C3-49DB-97DF-2922D40196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111253</c:v>
                </c:pt>
                <c:pt idx="5">
                  <c:v>110559</c:v>
                </c:pt>
                <c:pt idx="8">
                  <c:v>106670</c:v>
                </c:pt>
                <c:pt idx="11">
                  <c:v>100497</c:v>
                </c:pt>
                <c:pt idx="14">
                  <c:v>93166</c:v>
                </c:pt>
              </c:numCache>
            </c:numRef>
          </c:val>
          <c:extLst>
            <c:ext xmlns:c16="http://schemas.microsoft.com/office/drawing/2014/chart" uri="{C3380CC4-5D6E-409C-BE32-E72D297353CC}">
              <c16:uniqueId val="{00000000-76E2-4E1E-AC2F-716D799DA4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38468</c:v>
                </c:pt>
                <c:pt idx="5">
                  <c:v>38846</c:v>
                </c:pt>
                <c:pt idx="8">
                  <c:v>39387</c:v>
                </c:pt>
                <c:pt idx="11">
                  <c:v>38510</c:v>
                </c:pt>
                <c:pt idx="14">
                  <c:v>40066</c:v>
                </c:pt>
              </c:numCache>
            </c:numRef>
          </c:val>
          <c:extLst>
            <c:ext xmlns:c16="http://schemas.microsoft.com/office/drawing/2014/chart" uri="{C3380CC4-5D6E-409C-BE32-E72D297353CC}">
              <c16:uniqueId val="{00000001-76E2-4E1E-AC2F-716D799DA4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29673</c:v>
                </c:pt>
                <c:pt idx="5">
                  <c:v>34504</c:v>
                </c:pt>
                <c:pt idx="8">
                  <c:v>33369</c:v>
                </c:pt>
                <c:pt idx="11">
                  <c:v>32301</c:v>
                </c:pt>
                <c:pt idx="14">
                  <c:v>28369</c:v>
                </c:pt>
              </c:numCache>
            </c:numRef>
          </c:val>
          <c:extLst>
            <c:ext xmlns:c16="http://schemas.microsoft.com/office/drawing/2014/chart" uri="{C3380CC4-5D6E-409C-BE32-E72D297353CC}">
              <c16:uniqueId val="{00000002-76E2-4E1E-AC2F-716D799DA4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E2-4E1E-AC2F-716D799DA4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E2-4E1E-AC2F-716D799DA4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E2-4E1E-AC2F-716D799DA4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18525</c:v>
                </c:pt>
                <c:pt idx="3">
                  <c:v>18423</c:v>
                </c:pt>
                <c:pt idx="6">
                  <c:v>17963</c:v>
                </c:pt>
                <c:pt idx="9">
                  <c:v>18764</c:v>
                </c:pt>
                <c:pt idx="12">
                  <c:v>18378</c:v>
                </c:pt>
              </c:numCache>
            </c:numRef>
          </c:val>
          <c:extLst>
            <c:ext xmlns:c16="http://schemas.microsoft.com/office/drawing/2014/chart" uri="{C3380CC4-5D6E-409C-BE32-E72D297353CC}">
              <c16:uniqueId val="{00000006-76E2-4E1E-AC2F-716D799DA4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E2-4E1E-AC2F-716D799DA4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38986</c:v>
                </c:pt>
                <c:pt idx="3">
                  <c:v>39228</c:v>
                </c:pt>
                <c:pt idx="6">
                  <c:v>38423</c:v>
                </c:pt>
                <c:pt idx="9">
                  <c:v>38061</c:v>
                </c:pt>
                <c:pt idx="12">
                  <c:v>37881</c:v>
                </c:pt>
              </c:numCache>
            </c:numRef>
          </c:val>
          <c:extLst>
            <c:ext xmlns:c16="http://schemas.microsoft.com/office/drawing/2014/chart" uri="{C3380CC4-5D6E-409C-BE32-E72D297353CC}">
              <c16:uniqueId val="{00000008-76E2-4E1E-AC2F-716D799DA4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2626</c:v>
                </c:pt>
                <c:pt idx="3">
                  <c:v>3116</c:v>
                </c:pt>
                <c:pt idx="6">
                  <c:v>2888</c:v>
                </c:pt>
                <c:pt idx="9">
                  <c:v>2629</c:v>
                </c:pt>
                <c:pt idx="12">
                  <c:v>2328</c:v>
                </c:pt>
              </c:numCache>
            </c:numRef>
          </c:val>
          <c:extLst>
            <c:ext xmlns:c16="http://schemas.microsoft.com/office/drawing/2014/chart" uri="{C3380CC4-5D6E-409C-BE32-E72D297353CC}">
              <c16:uniqueId val="{00000009-76E2-4E1E-AC2F-716D799DA4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121265</c:v>
                </c:pt>
                <c:pt idx="3">
                  <c:v>126066</c:v>
                </c:pt>
                <c:pt idx="6">
                  <c:v>124962</c:v>
                </c:pt>
                <c:pt idx="9">
                  <c:v>123235</c:v>
                </c:pt>
                <c:pt idx="12">
                  <c:v>122609</c:v>
                </c:pt>
              </c:numCache>
            </c:numRef>
          </c:val>
          <c:extLst>
            <c:ext xmlns:c16="http://schemas.microsoft.com/office/drawing/2014/chart" uri="{C3380CC4-5D6E-409C-BE32-E72D297353CC}">
              <c16:uniqueId val="{0000000A-76E2-4E1E-AC2F-716D799DA4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2008</c:v>
                </c:pt>
                <c:pt idx="2">
                  <c:v>#N/A</c:v>
                </c:pt>
                <c:pt idx="3">
                  <c:v>#N/A</c:v>
                </c:pt>
                <c:pt idx="4">
                  <c:v>2925</c:v>
                </c:pt>
                <c:pt idx="5">
                  <c:v>#N/A</c:v>
                </c:pt>
                <c:pt idx="6">
                  <c:v>#N/A</c:v>
                </c:pt>
                <c:pt idx="7">
                  <c:v>4809</c:v>
                </c:pt>
                <c:pt idx="8">
                  <c:v>#N/A</c:v>
                </c:pt>
                <c:pt idx="9">
                  <c:v>#N/A</c:v>
                </c:pt>
                <c:pt idx="10">
                  <c:v>11383</c:v>
                </c:pt>
                <c:pt idx="11">
                  <c:v>#N/A</c:v>
                </c:pt>
                <c:pt idx="12">
                  <c:v>#N/A</c:v>
                </c:pt>
                <c:pt idx="13">
                  <c:v>19596</c:v>
                </c:pt>
                <c:pt idx="14">
                  <c:v>#N/A</c:v>
                </c:pt>
              </c:numCache>
            </c:numRef>
          </c:val>
          <c:smooth val="0"/>
          <c:extLst>
            <c:ext xmlns:c16="http://schemas.microsoft.com/office/drawing/2014/chart" uri="{C3380CC4-5D6E-409C-BE32-E72D297353CC}">
              <c16:uniqueId val="{0000000B-76E2-4E1E-AC2F-716D799DA4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12989</c:v>
                </c:pt>
                <c:pt idx="1">
                  <c:v>10728</c:v>
                </c:pt>
                <c:pt idx="2">
                  <c:v>8074</c:v>
                </c:pt>
              </c:numCache>
            </c:numRef>
          </c:val>
          <c:extLst>
            <c:ext xmlns:c16="http://schemas.microsoft.com/office/drawing/2014/chart" uri="{C3380CC4-5D6E-409C-BE32-E72D297353CC}">
              <c16:uniqueId val="{00000000-10CF-44CB-B21C-B3B5CDE5DE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2248</c:v>
                </c:pt>
                <c:pt idx="1">
                  <c:v>2571</c:v>
                </c:pt>
                <c:pt idx="2">
                  <c:v>2822</c:v>
                </c:pt>
              </c:numCache>
            </c:numRef>
          </c:val>
          <c:extLst>
            <c:ext xmlns:c16="http://schemas.microsoft.com/office/drawing/2014/chart" uri="{C3380CC4-5D6E-409C-BE32-E72D297353CC}">
              <c16:uniqueId val="{00000001-10CF-44CB-B21C-B3B5CDE5DE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8621</c:v>
                </c:pt>
                <c:pt idx="1">
                  <c:v>9364</c:v>
                </c:pt>
                <c:pt idx="2">
                  <c:v>8645</c:v>
                </c:pt>
              </c:numCache>
            </c:numRef>
          </c:val>
          <c:extLst>
            <c:ext xmlns:c16="http://schemas.microsoft.com/office/drawing/2014/chart" uri="{C3380CC4-5D6E-409C-BE32-E72D297353CC}">
              <c16:uniqueId val="{00000002-10CF-44CB-B21C-B3B5CDE5DE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年度の単年度比較において、校舎等改修工事や市内小学校ネット環境整備等の元金の償還が始まったため、元利償還金は約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億円増加した。病院や下水道の事業債の償還進行により、公営企業債の元利償還金に対する繰入金は約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標準財政規模の増等により、分母は約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億円増加した。分子の伸び率が、分母の伸び率を上回ったため、実質公債費率は前年度よりも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実質公債費率は、類似団体の平均よりも低い水準を維持しているが、健全な財政運営の観点から市債を計画的に借入、必要以上に将来負担の増大を招くことのないように努めていく。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満期一括償還地方債については、低金利が続いている状況から利用はしていない。そのため、満期一括償還地方債の償還財源としての減債基金残高等もない。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将来負担額は、臨時財政対策債の市債借入が減少したため、地方債残高は前年度に比較して約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億円減少した。債務負担行為に基づく支出予定額は約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充当可能財源等は、国民健康保険特別会計への保険料収入不足に伴う基準外繰出金の増に対応するため、財政調整基金の取り崩し等により約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億円減少した。また、基準財政需要額算入見込額は、臨時財政対策債償還費の減により約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将来負担額の減少幅を、充当可能財源等の減少幅が上回ったため</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市民ニーズに的確に対応した事業の選択と集中により、市債借入を極力抑制するとともに、財政調整基金などの充当可能財源等の確保に努めていく。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千葉県松戸市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普通交付税の追加交付があったことから、翌年度以降の臨時財政対策債の元利償還金に活用するため、市債管理基金に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億円の積み立てを行った。物価高騰に対する行政経費の増加、職員退職手当の増加、また国民健康保険特別会計の保険料の赤字補てん等による取崩しを実施したことにより、財政調整基金を令和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億円を取り崩したため、基金残高は約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195.4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松戸駅周辺地域の活性化事業や公共施設の再編事業などの大型事業に備え、将来の財源を確保するためにも、計画的に基金に積み立てられるよう努めていく。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・庁舎建設基金：市庁舎の建設及び整備に要する資金に充当。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・松戸市立小学校及び中学校施設等耐震改修基金：施設の耐震改修事業の経費に充当。</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・森林環境譲与税基金：国からの森林環境譲与税を財源とし、本市における森林整備及びその促進に要する資金に充当。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・都市公園基金：都市公園の改修その他の整備及び管理に要する資金に充当。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・文化施設建設基金：文化施設の建設事業に要する資金に充当。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・森林環境譲与税基金：市内公立保育所の木製遊具等の購入費用等に充当するため、約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0.43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憶円の取り崩しを行うとともに、令和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a:t>
          </a:r>
          <a:b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森林環境譲与税を原資に約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・庁舎建設基金：庁舎建設の時期、建設費用の見直し等を総合的に勘案し、積み立てを行っていく。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・都市公園基金：都市公園の改修その他の整備及び管理への活用を検討していく。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物価高騰に対する行政経費の増加、また国民健康保険特別会計への保険料収入不足に対応するための取崩しを実施したことにより、財政調整基金を令和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億円を取り崩したため、財政調整基金残高は約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毎年の財政需要により増減が生じているものであるが、引き続き財源の確保を図り、適切に管理していく。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普通交付税（「臨時財政対策債償還基金費分」）の追加交付があったことから、翌年度以降の臨時財政対策債の元利償還金に活用するため、同追加交付分約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億円を積み立てた。また、令和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年度の臨時財政対策債の元利償還金に充てるため、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億円を取り崩したことから、基金残高は約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市債の計画的な借入の管理に努め、償還に必要な財源について適切に管理していく。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前年度と比較して、基準財政収入額は、地目変更等による土地の固定資産税の増や個人住民税減収補てん特例交付金の増等により増額となった。</a:t>
          </a:r>
        </a:p>
        <a:p>
          <a:r>
            <a:rPr kumimoji="1" lang="ja-JP" altLang="en-US" sz="1200">
              <a:latin typeface="ＭＳ Ｐゴシック" panose="020B0600070205080204" pitchFamily="50" charset="-128"/>
              <a:ea typeface="ＭＳ Ｐゴシック" panose="020B0600070205080204" pitchFamily="50" charset="-128"/>
            </a:rPr>
            <a:t>　基準財政需要額においては、社会福祉費のうち、子ども子育て費が新たに追加されたことによる増や</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歳以上の住民基本台帳登録人口の増及び単位費用の増による高齢者保健福祉費（</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歳以上人口）の増等により増額となった。</a:t>
          </a:r>
        </a:p>
        <a:p>
          <a:r>
            <a:rPr kumimoji="1" lang="ja-JP" altLang="en-US" sz="1200">
              <a:latin typeface="ＭＳ Ｐゴシック" panose="020B0600070205080204" pitchFamily="50" charset="-128"/>
              <a:ea typeface="ＭＳ Ｐゴシック" panose="020B0600070205080204" pitchFamily="50" charset="-128"/>
            </a:rPr>
            <a:t>　令和６年度は基準財政収入額の伸びを、基準財政需要額の伸びが上回っており、単年度の財政力指数は前年度に比較して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ポイント減少した。また、３カ年の平均の財政力指数は、前年度に比較して増減がなく、</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４のままとなっている。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44749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17938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前年度と比較して、分母にあたる経常一般財源については、市町村民税をはじめとした地方税や地方交付税の増加により改善した。</a:t>
          </a:r>
        </a:p>
        <a:p>
          <a:r>
            <a:rPr kumimoji="1" lang="ja-JP" altLang="en-US" sz="1300">
              <a:latin typeface="ＭＳ Ｐゴシック" panose="020B0600070205080204" pitchFamily="50" charset="-128"/>
              <a:ea typeface="ＭＳ Ｐゴシック" panose="020B0600070205080204" pitchFamily="50" charset="-128"/>
            </a:rPr>
            <a:t>　一方、分子にあたる経常経費充当一般財源は、国民健康保険特別会計や介護保険特別会計への繰出金の増、児童手当の改正による増、定年引き上げによる人件費の増により増加した。</a:t>
          </a:r>
        </a:p>
        <a:p>
          <a:r>
            <a:rPr kumimoji="1" lang="ja-JP" altLang="en-US" sz="1300">
              <a:latin typeface="ＭＳ Ｐゴシック" panose="020B0600070205080204" pitchFamily="50" charset="-128"/>
              <a:ea typeface="ＭＳ Ｐゴシック" panose="020B0600070205080204" pitchFamily="50" charset="-128"/>
            </a:rPr>
            <a:t>　以上のことより、経常一般財源について改善したものの、経常経費充当一般財源の増加額の影響額が大きいことから、前年度と比較して上昇した。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66</xdr:row>
      <xdr:rowOff>19812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1003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66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65</xdr:row>
      <xdr:rowOff>22352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495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65</xdr:row>
      <xdr:rowOff>70612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3495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140462</xdr:rowOff>
    </xdr:from>
    <xdr:to>
      <xdr:col>23</xdr:col>
      <xdr:colOff>184150</xdr:colOff>
      <xdr:row>66</xdr:row>
      <xdr:rowOff>70612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36339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人当たりの人件費・物件費等は、類似団体の平均よりも低い決算額となっている。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前年度と比較して増額となっているが、定年延長に伴い、退職金支給が隔年になったことが主な要因となっている。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今後も引き続き、従来の仕様を見直す等の委託事業の見直しを継続し、経費削減に努めていく。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166937</xdr:rowOff>
    </xdr:from>
    <xdr:to>
      <xdr:col>23</xdr:col>
      <xdr:colOff>133350</xdr:colOff>
      <xdr:row>83</xdr:row>
      <xdr:rowOff>74231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5837"/>
          <a:ext cx="838200" cy="7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166937</xdr:rowOff>
    </xdr:from>
    <xdr:to>
      <xdr:col>19</xdr:col>
      <xdr:colOff>133350</xdr:colOff>
      <xdr:row>83</xdr:row>
      <xdr:rowOff>37540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5837"/>
          <a:ext cx="889000" cy="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133370</xdr:rowOff>
    </xdr:from>
    <xdr:to>
      <xdr:col>15</xdr:col>
      <xdr:colOff>82550</xdr:colOff>
      <xdr:row>83</xdr:row>
      <xdr:rowOff>37540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2270"/>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134569</xdr:rowOff>
    </xdr:from>
    <xdr:to>
      <xdr:col>11</xdr:col>
      <xdr:colOff>31750</xdr:colOff>
      <xdr:row>82</xdr:row>
      <xdr:rowOff>133370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2019"/>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23431</xdr:rowOff>
    </xdr:from>
    <xdr:to>
      <xdr:col>23</xdr:col>
      <xdr:colOff>184150</xdr:colOff>
      <xdr:row>83</xdr:row>
      <xdr:rowOff>125031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39958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116137</xdr:rowOff>
    </xdr:from>
    <xdr:to>
      <xdr:col>19</xdr:col>
      <xdr:colOff>184150</xdr:colOff>
      <xdr:row>83</xdr:row>
      <xdr:rowOff>46287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56464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3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158190</xdr:rowOff>
    </xdr:from>
    <xdr:to>
      <xdr:col>15</xdr:col>
      <xdr:colOff>133350</xdr:colOff>
      <xdr:row>83</xdr:row>
      <xdr:rowOff>88340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98517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82570</xdr:rowOff>
    </xdr:from>
    <xdr:to>
      <xdr:col>11</xdr:col>
      <xdr:colOff>82550</xdr:colOff>
      <xdr:row>83</xdr:row>
      <xdr:rowOff>12720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22897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83769</xdr:rowOff>
    </xdr:from>
    <xdr:to>
      <xdr:col>7</xdr:col>
      <xdr:colOff>31750</xdr:colOff>
      <xdr:row>82</xdr:row>
      <xdr:rowOff>13919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24096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大きな影響を与える階層の一部において、本市の職員構成等が影響し、ラスパイレス指数類似団体の平均よりも高い状況となっている。引き続き、給与制度、職員構成の適正化を図り、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81491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81491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81491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人当たりの職員数は同水準で推移しており、類似団体の平均値と比較しても少ない数値を保っている。</a:t>
          </a:r>
        </a:p>
        <a:p>
          <a:r>
            <a:rPr kumimoji="1" lang="ja-JP" altLang="en-US" sz="1300">
              <a:latin typeface="ＭＳ Ｐゴシック" panose="020B0600070205080204" pitchFamily="50" charset="-128"/>
              <a:ea typeface="ＭＳ Ｐゴシック" panose="020B0600070205080204" pitchFamily="50" charset="-128"/>
            </a:rPr>
            <a:t>　今後も事業量・事務量に応じた、適正な定員管理を努めていく。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137001</xdr:rowOff>
    </xdr:from>
    <xdr:to>
      <xdr:col>81</xdr:col>
      <xdr:colOff>44450</xdr:colOff>
      <xdr:row>60</xdr:row>
      <xdr:rowOff>158115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400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137001</xdr:rowOff>
    </xdr:from>
    <xdr:to>
      <xdr:col>77</xdr:col>
      <xdr:colOff>44450</xdr:colOff>
      <xdr:row>60</xdr:row>
      <xdr:rowOff>155099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2400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155099</xdr:rowOff>
    </xdr:from>
    <xdr:to>
      <xdr:col>72</xdr:col>
      <xdr:colOff>203200</xdr:colOff>
      <xdr:row>60</xdr:row>
      <xdr:rowOff>167163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4209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161131</xdr:rowOff>
    </xdr:from>
    <xdr:to>
      <xdr:col>68</xdr:col>
      <xdr:colOff>152400</xdr:colOff>
      <xdr:row>60</xdr:row>
      <xdr:rowOff>167163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81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107315</xdr:rowOff>
    </xdr:from>
    <xdr:to>
      <xdr:col>81</xdr:col>
      <xdr:colOff>95250</xdr:colOff>
      <xdr:row>61</xdr:row>
      <xdr:rowOff>37465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123842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86201</xdr:rowOff>
    </xdr:from>
    <xdr:to>
      <xdr:col>77</xdr:col>
      <xdr:colOff>95250</xdr:colOff>
      <xdr:row>61</xdr:row>
      <xdr:rowOff>16351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26528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104299</xdr:rowOff>
    </xdr:from>
    <xdr:to>
      <xdr:col>73</xdr:col>
      <xdr:colOff>44450</xdr:colOff>
      <xdr:row>61</xdr:row>
      <xdr:rowOff>34449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44626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116363</xdr:rowOff>
    </xdr:from>
    <xdr:to>
      <xdr:col>68</xdr:col>
      <xdr:colOff>203200</xdr:colOff>
      <xdr:row>61</xdr:row>
      <xdr:rowOff>46513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56690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年度の単年度比較において、校舎等改修工事や市内小学校ネット環境整備等の元金の償還が始まったため、元利償還金は約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億円増加した。病院や下水道の事業債の償還進行により、公営企業債の元利償還金に対する繰入金は約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標準財政規模の増等により、分母は約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億円増加した。分子の伸び率が、分母の伸び率を上回ったため、実質公債費率は前年度よりも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２ポイント増加し、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実質公債費率は、類似団体の平均よりも低い水準を維持しているが、健全な財政運営の観点から市債を計画的に借入、必要以上に将来負担の増大を招くことのないように努めていく。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34169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148167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113695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将来負担額は、公営企業債等繰入見込額や債務負担行為支出予定額は減少したが、充当可能基金である財政調整基金を取り崩したこと等を要因として充当可能財源が減ったために、算定の分子が約</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億増加した。一方、標準財政規模等の増加により、将来負担比率の分母も増加したが、分母の伸び率よりも分子の伸び率が大きく、将来負担比率は前年度よりも上昇した。</a:t>
          </a:r>
        </a:p>
        <a:p>
          <a:r>
            <a:rPr kumimoji="1" lang="ja-JP" altLang="en-US" sz="1300">
              <a:latin typeface="ＭＳ Ｐゴシック" panose="020B0600070205080204" pitchFamily="50" charset="-128"/>
              <a:ea typeface="ＭＳ Ｐゴシック" panose="020B0600070205080204" pitchFamily="50" charset="-128"/>
            </a:rPr>
            <a:t>　財政運営が圧迫されることのないよう、各種債務の的確な把握に努めるとともに、充当可能財源のさらなる確保に努め、将来負担額の抑制を図っていく。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140426</xdr:rowOff>
    </xdr:from>
    <xdr:to>
      <xdr:col>81</xdr:col>
      <xdr:colOff>44450</xdr:colOff>
      <xdr:row>15</xdr:row>
      <xdr:rowOff>118926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40726"/>
          <a:ext cx="838200" cy="14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9434</xdr:rowOff>
    </xdr:from>
    <xdr:to>
      <xdr:col>77</xdr:col>
      <xdr:colOff>44450</xdr:colOff>
      <xdr:row>14</xdr:row>
      <xdr:rowOff>140426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09734"/>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141242</xdr:rowOff>
    </xdr:from>
    <xdr:to>
      <xdr:col>72</xdr:col>
      <xdr:colOff>203200</xdr:colOff>
      <xdr:row>14</xdr:row>
      <xdr:rowOff>9434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370092"/>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13</xdr:row>
      <xdr:rowOff>141242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35458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34670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70865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68126</xdr:rowOff>
    </xdr:from>
    <xdr:to>
      <xdr:col>81</xdr:col>
      <xdr:colOff>95250</xdr:colOff>
      <xdr:row>15</xdr:row>
      <xdr:rowOff>169726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40203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1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89626</xdr:rowOff>
    </xdr:from>
    <xdr:to>
      <xdr:col>77</xdr:col>
      <xdr:colOff>95250</xdr:colOff>
      <xdr:row>15</xdr:row>
      <xdr:rowOff>19776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4553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76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130084</xdr:rowOff>
    </xdr:from>
    <xdr:to>
      <xdr:col>73</xdr:col>
      <xdr:colOff>44450</xdr:colOff>
      <xdr:row>14</xdr:row>
      <xdr:rowOff>60234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45011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4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90442</xdr:rowOff>
    </xdr:from>
    <xdr:to>
      <xdr:col>68</xdr:col>
      <xdr:colOff>203200</xdr:colOff>
      <xdr:row>14</xdr:row>
      <xdr:rowOff>20592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30769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08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74930</xdr:rowOff>
    </xdr:from>
    <xdr:to>
      <xdr:col>64</xdr:col>
      <xdr:colOff>152400</xdr:colOff>
      <xdr:row>14</xdr:row>
      <xdr:rowOff>5080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15257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年度は定年引上げの影響で退職手当の支出が多い年度であったため人件費が増加し、前年度と比較して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なお、人口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人あたり人件費決算額及び人口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人あたり職員数は、類似団体と比較して本市は低い状況となっている。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80736</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24386"/>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80736</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243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13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13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29936</xdr:rowOff>
    </xdr:from>
    <xdr:to>
      <xdr:col>20</xdr:col>
      <xdr:colOff>38100</xdr:colOff>
      <xdr:row>37</xdr:row>
      <xdr:rowOff>131536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116312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117022</xdr:rowOff>
    </xdr:from>
    <xdr:to>
      <xdr:col>15</xdr:col>
      <xdr:colOff>149225</xdr:colOff>
      <xdr:row>38</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物件費に係る経常収支比率は、ここ数年、類似団体平均と同程度で推移している。前年度と比較して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ポイント上昇し、経常経費充当一般財源は約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年度は、放課後児童クラブ運営委託料の増や小中学校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人１台端末の維持管理関係経費の増等により、物件費が増加となった。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従来の仕様条件の見直し等の委託事業の見直しを継続し、物件費の削減に努めていく。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62230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5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8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年度の経常経費充当一般財源は前年度よりも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億円増加しているが、扶助費に係る経常収支比率は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１ポイント減少している。金額の増理由としては、障害福祉給付費や保育所の運営経費の増加、児童手当改正による増が主な要因である。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子育て施策への積極的な取り組みや高齢化に伴い、扶助費の増加傾向は続くと見込まれるため、限られた財源の中で最大限の効果を発揮するため、緊急的・重要性の高い施策を優先するなどして、事業の重点化・効率化を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547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40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935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35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主に維持補修費と繰出金であるが、前年度と比較して経常収支比率の構成比は</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ポイント増加した。また、類似団体平均に比べて、高い水準となっている。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理由は、国民健康保険特別会計や後期高齢者医療特別会計への繰出金の増となっており、。高齢化の進展により社会保障給付が増大している。今後も、効率的・効果的な事業実施を推進し、一般会計からの繰出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59</xdr:row>
      <xdr:rowOff>129722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34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23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97065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47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年間、類似団体平均よりも低い水準を保っている。令和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病院事業会計への負担金・出資金や子育て施策に積極的に取り組んでいることから、関連した補助金が増加している。一方、子育て施策に伴う国県補助金等の特定財源が増加しており、分母にあたる経常一般財源の増加を抑制しているため、補助費等に係る経常収支比率の構成比は横ば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補助金等の効果について十分に検討を行い、抑制に努めていく。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20864</xdr:rowOff>
    </xdr:from>
    <xdr:to>
      <xdr:col>82</xdr:col>
      <xdr:colOff>107950</xdr:colOff>
      <xdr:row>35</xdr:row>
      <xdr:rowOff>75293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0216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20864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99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159657</xdr:rowOff>
    </xdr:from>
    <xdr:to>
      <xdr:col>73</xdr:col>
      <xdr:colOff>180975</xdr:colOff>
      <xdr:row>34</xdr:row>
      <xdr:rowOff>170543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98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98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公債費に係る経常収支比率は、類似団体平均を下回っている。令和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年度は、臨時財政対策債の償還元金の減少により、公債費は減少した。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健全な財政運営の観点から、市債を計画的に借り入れることにより、必要以上に将来負担の増大を招くことのないように努めていく。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32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168911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309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153670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96538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が類似団体平均を上回っている要因としては、扶助費や繰出金が高い水準にあることが挙げられる。高齢化の進展による経常的な繰出金の増加に加え、子育て施策への積極的な取り組み等により今後も扶助費の増加も見込まれるため、引き続き事業の重点化・効率化を進め、経常的経費の見直しを図るとともに、市税収入を含めた経常一般財源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18414</xdr:rowOff>
    </xdr:from>
    <xdr:to>
      <xdr:col>82</xdr:col>
      <xdr:colOff>107950</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1514"/>
          <a:ext cx="8382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51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2291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78</xdr:row>
      <xdr:rowOff>46989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2291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139064</xdr:rowOff>
    </xdr:from>
    <xdr:to>
      <xdr:col>78</xdr:col>
      <xdr:colOff>120650</xdr:colOff>
      <xdr:row>78</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53991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51981</xdr:rowOff>
    </xdr:from>
    <xdr:to>
      <xdr:col>29</xdr:col>
      <xdr:colOff>127000</xdr:colOff>
      <xdr:row>18</xdr:row>
      <xdr:rowOff>4775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4256"/>
          <a:ext cx="647700" cy="124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4775</xdr:rowOff>
    </xdr:from>
    <xdr:to>
      <xdr:col>26</xdr:col>
      <xdr:colOff>50800</xdr:colOff>
      <xdr:row>18</xdr:row>
      <xdr:rowOff>43332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8500"/>
          <a:ext cx="6985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37579</xdr:rowOff>
    </xdr:from>
    <xdr:to>
      <xdr:col>22</xdr:col>
      <xdr:colOff>114300</xdr:colOff>
      <xdr:row>18</xdr:row>
      <xdr:rowOff>43332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1304"/>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37579</xdr:rowOff>
    </xdr:from>
    <xdr:to>
      <xdr:col>18</xdr:col>
      <xdr:colOff>177800</xdr:colOff>
      <xdr:row>18</xdr:row>
      <xdr:rowOff>65888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1304"/>
          <a:ext cx="698500" cy="2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3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144708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125425</xdr:rowOff>
    </xdr:from>
    <xdr:to>
      <xdr:col>26</xdr:col>
      <xdr:colOff>101600</xdr:colOff>
      <xdr:row>18</xdr:row>
      <xdr:rowOff>55575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40352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163982</xdr:rowOff>
    </xdr:from>
    <xdr:to>
      <xdr:col>22</xdr:col>
      <xdr:colOff>165100</xdr:colOff>
      <xdr:row>18</xdr:row>
      <xdr:rowOff>94132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158229</xdr:rowOff>
    </xdr:from>
    <xdr:to>
      <xdr:col>19</xdr:col>
      <xdr:colOff>38100</xdr:colOff>
      <xdr:row>18</xdr:row>
      <xdr:rowOff>88379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73156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15088</xdr:rowOff>
    </xdr:from>
    <xdr:to>
      <xdr:col>15</xdr:col>
      <xdr:colOff>101600</xdr:colOff>
      <xdr:row>18</xdr:row>
      <xdr:rowOff>116688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101464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54267</xdr:rowOff>
    </xdr:from>
    <xdr:to>
      <xdr:col>29</xdr:col>
      <xdr:colOff>127000</xdr:colOff>
      <xdr:row>36</xdr:row>
      <xdr:rowOff>75717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7517"/>
          <a:ext cx="647700" cy="21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75717</xdr:rowOff>
    </xdr:from>
    <xdr:to>
      <xdr:col>26</xdr:col>
      <xdr:colOff>50800</xdr:colOff>
      <xdr:row>36</xdr:row>
      <xdr:rowOff>85623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28967"/>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85623</xdr:rowOff>
    </xdr:from>
    <xdr:to>
      <xdr:col>22</xdr:col>
      <xdr:colOff>114300</xdr:colOff>
      <xdr:row>36</xdr:row>
      <xdr:rowOff>112103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8873"/>
          <a:ext cx="698500" cy="2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112103</xdr:rowOff>
    </xdr:from>
    <xdr:to>
      <xdr:col>18</xdr:col>
      <xdr:colOff>177800</xdr:colOff>
      <xdr:row>36</xdr:row>
      <xdr:rowOff>126657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5353"/>
          <a:ext cx="6985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3467</xdr:rowOff>
    </xdr:from>
    <xdr:to>
      <xdr:col>29</xdr:col>
      <xdr:colOff>177800</xdr:colOff>
      <xdr:row>36</xdr:row>
      <xdr:rowOff>105067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318444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24917</xdr:rowOff>
    </xdr:from>
    <xdr:to>
      <xdr:col>26</xdr:col>
      <xdr:colOff>101600</xdr:colOff>
      <xdr:row>36</xdr:row>
      <xdr:rowOff>126517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111294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34823</xdr:rowOff>
    </xdr:from>
    <xdr:to>
      <xdr:col>22</xdr:col>
      <xdr:colOff>165100</xdr:colOff>
      <xdr:row>36</xdr:row>
      <xdr:rowOff>136423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121200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61303</xdr:rowOff>
    </xdr:from>
    <xdr:to>
      <xdr:col>19</xdr:col>
      <xdr:colOff>38100</xdr:colOff>
      <xdr:row>36</xdr:row>
      <xdr:rowOff>162903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147680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75857</xdr:rowOff>
    </xdr:from>
    <xdr:to>
      <xdr:col>15</xdr:col>
      <xdr:colOff>101600</xdr:colOff>
      <xdr:row>37</xdr:row>
      <xdr:rowOff>6007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162234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115011</xdr:rowOff>
    </xdr:from>
    <xdr:to>
      <xdr:col>24</xdr:col>
      <xdr:colOff>63500</xdr:colOff>
      <xdr:row>38</xdr:row>
      <xdr:rowOff>6998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7211"/>
          <a:ext cx="838200" cy="2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38</xdr:row>
      <xdr:rowOff>6998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3919"/>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120269</xdr:rowOff>
    </xdr:from>
    <xdr:to>
      <xdr:col>15</xdr:col>
      <xdr:colOff>50800</xdr:colOff>
      <xdr:row>37</xdr:row>
      <xdr:rowOff>136042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3919"/>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136042</xdr:rowOff>
    </xdr:from>
    <xdr:to>
      <xdr:col>10</xdr:col>
      <xdr:colOff>114300</xdr:colOff>
      <xdr:row>37</xdr:row>
      <xdr:rowOff>154368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9692"/>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64211</xdr:rowOff>
    </xdr:from>
    <xdr:to>
      <xdr:col>24</xdr:col>
      <xdr:colOff>114300</xdr:colOff>
      <xdr:row>36</xdr:row>
      <xdr:rowOff>165811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42638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127648</xdr:rowOff>
    </xdr:from>
    <xdr:to>
      <xdr:col>20</xdr:col>
      <xdr:colOff>38100</xdr:colOff>
      <xdr:row>38</xdr:row>
      <xdr:rowOff>57798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48925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69469</xdr:rowOff>
    </xdr:from>
    <xdr:to>
      <xdr:col>15</xdr:col>
      <xdr:colOff>101600</xdr:colOff>
      <xdr:row>37</xdr:row>
      <xdr:rowOff>171069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85242</xdr:rowOff>
    </xdr:from>
    <xdr:to>
      <xdr:col>10</xdr:col>
      <xdr:colOff>165100</xdr:colOff>
      <xdr:row>38</xdr:row>
      <xdr:rowOff>15393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103568</xdr:rowOff>
    </xdr:from>
    <xdr:to>
      <xdr:col>6</xdr:col>
      <xdr:colOff>38100</xdr:colOff>
      <xdr:row>38</xdr:row>
      <xdr:rowOff>33719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24846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38839</xdr:rowOff>
    </xdr:from>
    <xdr:to>
      <xdr:col>24</xdr:col>
      <xdr:colOff>63500</xdr:colOff>
      <xdr:row>57</xdr:row>
      <xdr:rowOff>80003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1489"/>
          <a:ext cx="8382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11912</xdr:rowOff>
    </xdr:from>
    <xdr:to>
      <xdr:col>19</xdr:col>
      <xdr:colOff>177800</xdr:colOff>
      <xdr:row>57</xdr:row>
      <xdr:rowOff>80003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84562"/>
          <a:ext cx="8890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11912</xdr:rowOff>
    </xdr:from>
    <xdr:to>
      <xdr:col>15</xdr:col>
      <xdr:colOff>50800</xdr:colOff>
      <xdr:row>57</xdr:row>
      <xdr:rowOff>111517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456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111517</xdr:rowOff>
    </xdr:from>
    <xdr:to>
      <xdr:col>10</xdr:col>
      <xdr:colOff>114300</xdr:colOff>
      <xdr:row>58</xdr:row>
      <xdr:rowOff>126605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4167"/>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159489</xdr:rowOff>
    </xdr:from>
    <xdr:to>
      <xdr:col>24</xdr:col>
      <xdr:colOff>114300</xdr:colOff>
      <xdr:row>57</xdr:row>
      <xdr:rowOff>89639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137916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29203</xdr:rowOff>
    </xdr:from>
    <xdr:to>
      <xdr:col>20</xdr:col>
      <xdr:colOff>38100</xdr:colOff>
      <xdr:row>57</xdr:row>
      <xdr:rowOff>130803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132562</xdr:rowOff>
    </xdr:from>
    <xdr:to>
      <xdr:col>15</xdr:col>
      <xdr:colOff>101600</xdr:colOff>
      <xdr:row>57</xdr:row>
      <xdr:rowOff>62712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53839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60717</xdr:rowOff>
    </xdr:from>
    <xdr:to>
      <xdr:col>10</xdr:col>
      <xdr:colOff>165100</xdr:colOff>
      <xdr:row>57</xdr:row>
      <xdr:rowOff>162317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153444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75805</xdr:rowOff>
    </xdr:from>
    <xdr:to>
      <xdr:col>6</xdr:col>
      <xdr:colOff>38100</xdr:colOff>
      <xdr:row>59</xdr:row>
      <xdr:rowOff>5955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168532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74016</xdr:rowOff>
    </xdr:from>
    <xdr:to>
      <xdr:col>24</xdr:col>
      <xdr:colOff>63500</xdr:colOff>
      <xdr:row>77</xdr:row>
      <xdr:rowOff>76302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756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76302</xdr:rowOff>
    </xdr:from>
    <xdr:to>
      <xdr:col>19</xdr:col>
      <xdr:colOff>177800</xdr:colOff>
      <xdr:row>77</xdr:row>
      <xdr:rowOff>77826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7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68757</xdr:rowOff>
    </xdr:from>
    <xdr:to>
      <xdr:col>15</xdr:col>
      <xdr:colOff>50800</xdr:colOff>
      <xdr:row>77</xdr:row>
      <xdr:rowOff>77826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70407"/>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68757</xdr:rowOff>
    </xdr:from>
    <xdr:to>
      <xdr:col>10</xdr:col>
      <xdr:colOff>114300</xdr:colOff>
      <xdr:row>77</xdr:row>
      <xdr:rowOff>80263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70407"/>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23216</xdr:rowOff>
    </xdr:from>
    <xdr:to>
      <xdr:col>24</xdr:col>
      <xdr:colOff>114300</xdr:colOff>
      <xdr:row>77</xdr:row>
      <xdr:rowOff>124816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46093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25502</xdr:rowOff>
    </xdr:from>
    <xdr:to>
      <xdr:col>20</xdr:col>
      <xdr:colOff>38100</xdr:colOff>
      <xdr:row>77</xdr:row>
      <xdr:rowOff>127102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143629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0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27026</xdr:rowOff>
    </xdr:from>
    <xdr:to>
      <xdr:col>15</xdr:col>
      <xdr:colOff>101600</xdr:colOff>
      <xdr:row>77</xdr:row>
      <xdr:rowOff>128626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145153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17957</xdr:rowOff>
    </xdr:from>
    <xdr:to>
      <xdr:col>10</xdr:col>
      <xdr:colOff>165100</xdr:colOff>
      <xdr:row>77</xdr:row>
      <xdr:rowOff>119557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136084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29463</xdr:rowOff>
    </xdr:from>
    <xdr:to>
      <xdr:col>6</xdr:col>
      <xdr:colOff>38100</xdr:colOff>
      <xdr:row>77</xdr:row>
      <xdr:rowOff>131063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147590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140106</xdr:rowOff>
    </xdr:from>
    <xdr:to>
      <xdr:col>24</xdr:col>
      <xdr:colOff>63500</xdr:colOff>
      <xdr:row>96</xdr:row>
      <xdr:rowOff>34556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7856"/>
          <a:ext cx="8382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34556</xdr:rowOff>
    </xdr:from>
    <xdr:to>
      <xdr:col>19</xdr:col>
      <xdr:colOff>177800</xdr:colOff>
      <xdr:row>96</xdr:row>
      <xdr:rowOff>111213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3756"/>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66714</xdr:rowOff>
    </xdr:from>
    <xdr:to>
      <xdr:col>15</xdr:col>
      <xdr:colOff>50800</xdr:colOff>
      <xdr:row>96</xdr:row>
      <xdr:rowOff>111213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25914"/>
          <a:ext cx="8890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66714</xdr:rowOff>
    </xdr:from>
    <xdr:to>
      <xdr:col>10</xdr:col>
      <xdr:colOff>114300</xdr:colOff>
      <xdr:row>98</xdr:row>
      <xdr:rowOff>14694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5914"/>
          <a:ext cx="889000" cy="29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89306</xdr:rowOff>
    </xdr:from>
    <xdr:to>
      <xdr:col>24</xdr:col>
      <xdr:colOff>114300</xdr:colOff>
      <xdr:row>96</xdr:row>
      <xdr:rowOff>19456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112183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2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155206</xdr:rowOff>
    </xdr:from>
    <xdr:to>
      <xdr:col>20</xdr:col>
      <xdr:colOff>38100</xdr:colOff>
      <xdr:row>96</xdr:row>
      <xdr:rowOff>85356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101883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60413</xdr:rowOff>
    </xdr:from>
    <xdr:to>
      <xdr:col>15</xdr:col>
      <xdr:colOff>101600</xdr:colOff>
      <xdr:row>96</xdr:row>
      <xdr:rowOff>162013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7090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15914</xdr:rowOff>
    </xdr:from>
    <xdr:to>
      <xdr:col>10</xdr:col>
      <xdr:colOff>165100</xdr:colOff>
      <xdr:row>96</xdr:row>
      <xdr:rowOff>117514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108641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6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135344</xdr:rowOff>
    </xdr:from>
    <xdr:to>
      <xdr:col>6</xdr:col>
      <xdr:colOff>38100</xdr:colOff>
      <xdr:row>98</xdr:row>
      <xdr:rowOff>65494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56621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166403</xdr:rowOff>
    </xdr:from>
    <xdr:to>
      <xdr:col>55</xdr:col>
      <xdr:colOff>0</xdr:colOff>
      <xdr:row>38</xdr:row>
      <xdr:rowOff>22091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10053"/>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149497</xdr:rowOff>
    </xdr:from>
    <xdr:to>
      <xdr:col>50</xdr:col>
      <xdr:colOff>114300</xdr:colOff>
      <xdr:row>37</xdr:row>
      <xdr:rowOff>166403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93147"/>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149497</xdr:rowOff>
    </xdr:from>
    <xdr:to>
      <xdr:col>45</xdr:col>
      <xdr:colOff>177800</xdr:colOff>
      <xdr:row>38</xdr:row>
      <xdr:rowOff>14765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93147"/>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104985</xdr:rowOff>
    </xdr:from>
    <xdr:to>
      <xdr:col>41</xdr:col>
      <xdr:colOff>50800</xdr:colOff>
      <xdr:row>38</xdr:row>
      <xdr:rowOff>14765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19935"/>
          <a:ext cx="889000" cy="110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142741</xdr:rowOff>
    </xdr:from>
    <xdr:to>
      <xdr:col>55</xdr:col>
      <xdr:colOff>50800</xdr:colOff>
      <xdr:row>38</xdr:row>
      <xdr:rowOff>72891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57668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115603</xdr:rowOff>
    </xdr:from>
    <xdr:to>
      <xdr:col>50</xdr:col>
      <xdr:colOff>165100</xdr:colOff>
      <xdr:row>38</xdr:row>
      <xdr:rowOff>45752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59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36880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98697</xdr:rowOff>
    </xdr:from>
    <xdr:to>
      <xdr:col>46</xdr:col>
      <xdr:colOff>38100</xdr:colOff>
      <xdr:row>38</xdr:row>
      <xdr:rowOff>28847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19974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135415</xdr:rowOff>
    </xdr:from>
    <xdr:to>
      <xdr:col>41</xdr:col>
      <xdr:colOff>101600</xdr:colOff>
      <xdr:row>38</xdr:row>
      <xdr:rowOff>65565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56692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54185</xdr:rowOff>
    </xdr:from>
    <xdr:to>
      <xdr:col>36</xdr:col>
      <xdr:colOff>165100</xdr:colOff>
      <xdr:row>31</xdr:row>
      <xdr:rowOff>155785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146912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6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78773</xdr:rowOff>
    </xdr:from>
    <xdr:to>
      <xdr:col>55</xdr:col>
      <xdr:colOff>0</xdr:colOff>
      <xdr:row>57</xdr:row>
      <xdr:rowOff>136337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51423"/>
          <a:ext cx="838200" cy="5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126354</xdr:rowOff>
    </xdr:from>
    <xdr:to>
      <xdr:col>50</xdr:col>
      <xdr:colOff>114300</xdr:colOff>
      <xdr:row>57</xdr:row>
      <xdr:rowOff>136337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9900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105508</xdr:rowOff>
    </xdr:from>
    <xdr:to>
      <xdr:col>45</xdr:col>
      <xdr:colOff>177800</xdr:colOff>
      <xdr:row>57</xdr:row>
      <xdr:rowOff>126354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78158"/>
          <a:ext cx="889000" cy="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105508</xdr:rowOff>
    </xdr:from>
    <xdr:to>
      <xdr:col>41</xdr:col>
      <xdr:colOff>50800</xdr:colOff>
      <xdr:row>58</xdr:row>
      <xdr:rowOff>48260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78158"/>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27973</xdr:rowOff>
    </xdr:from>
    <xdr:to>
      <xdr:col>55</xdr:col>
      <xdr:colOff>50800</xdr:colOff>
      <xdr:row>57</xdr:row>
      <xdr:rowOff>129573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6400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85537</xdr:rowOff>
    </xdr:from>
    <xdr:to>
      <xdr:col>50</xdr:col>
      <xdr:colOff>165100</xdr:colOff>
      <xdr:row>58</xdr:row>
      <xdr:rowOff>15687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5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75554</xdr:rowOff>
    </xdr:from>
    <xdr:to>
      <xdr:col>46</xdr:col>
      <xdr:colOff>38100</xdr:colOff>
      <xdr:row>58</xdr:row>
      <xdr:rowOff>5704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168281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54708</xdr:rowOff>
    </xdr:from>
    <xdr:to>
      <xdr:col>41</xdr:col>
      <xdr:colOff>101600</xdr:colOff>
      <xdr:row>57</xdr:row>
      <xdr:rowOff>156308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147435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168910</xdr:rowOff>
    </xdr:from>
    <xdr:to>
      <xdr:col>36</xdr:col>
      <xdr:colOff>165100</xdr:colOff>
      <xdr:row>58</xdr:row>
      <xdr:rowOff>99060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90187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162331</xdr:rowOff>
    </xdr:from>
    <xdr:to>
      <xdr:col>55</xdr:col>
      <xdr:colOff>0</xdr:colOff>
      <xdr:row>77</xdr:row>
      <xdr:rowOff>126136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92531"/>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162331</xdr:rowOff>
    </xdr:from>
    <xdr:to>
      <xdr:col>50</xdr:col>
      <xdr:colOff>114300</xdr:colOff>
      <xdr:row>77</xdr:row>
      <xdr:rowOff>78550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92531"/>
          <a:ext cx="8890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78550</xdr:rowOff>
    </xdr:from>
    <xdr:to>
      <xdr:col>45</xdr:col>
      <xdr:colOff>177800</xdr:colOff>
      <xdr:row>77</xdr:row>
      <xdr:rowOff>103048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280200"/>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103048</xdr:rowOff>
    </xdr:from>
    <xdr:to>
      <xdr:col>41</xdr:col>
      <xdr:colOff>50800</xdr:colOff>
      <xdr:row>78</xdr:row>
      <xdr:rowOff>84302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04698"/>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75336</xdr:rowOff>
    </xdr:from>
    <xdr:to>
      <xdr:col>55</xdr:col>
      <xdr:colOff>50800</xdr:colOff>
      <xdr:row>78</xdr:row>
      <xdr:rowOff>5486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53763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111531</xdr:rowOff>
    </xdr:from>
    <xdr:to>
      <xdr:col>50</xdr:col>
      <xdr:colOff>165100</xdr:colOff>
      <xdr:row>77</xdr:row>
      <xdr:rowOff>41681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58208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27750</xdr:rowOff>
    </xdr:from>
    <xdr:to>
      <xdr:col>46</xdr:col>
      <xdr:colOff>38100</xdr:colOff>
      <xdr:row>77</xdr:row>
      <xdr:rowOff>129350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145877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0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52248</xdr:rowOff>
    </xdr:from>
    <xdr:to>
      <xdr:col>41</xdr:col>
      <xdr:colOff>101600</xdr:colOff>
      <xdr:row>77</xdr:row>
      <xdr:rowOff>153848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144975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33502</xdr:rowOff>
    </xdr:from>
    <xdr:to>
      <xdr:col>36</xdr:col>
      <xdr:colOff>165100</xdr:colOff>
      <xdr:row>78</xdr:row>
      <xdr:rowOff>135102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126229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9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154343</xdr:rowOff>
    </xdr:from>
    <xdr:to>
      <xdr:col>55</xdr:col>
      <xdr:colOff>0</xdr:colOff>
      <xdr:row>98</xdr:row>
      <xdr:rowOff>9601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84993"/>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5054</xdr:rowOff>
    </xdr:from>
    <xdr:to>
      <xdr:col>50</xdr:col>
      <xdr:colOff>114300</xdr:colOff>
      <xdr:row>98</xdr:row>
      <xdr:rowOff>9601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0715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143269</xdr:rowOff>
    </xdr:from>
    <xdr:to>
      <xdr:col>45</xdr:col>
      <xdr:colOff>177800</xdr:colOff>
      <xdr:row>98</xdr:row>
      <xdr:rowOff>5054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73919"/>
          <a:ext cx="8890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143269</xdr:rowOff>
    </xdr:from>
    <xdr:to>
      <xdr:col>41</xdr:col>
      <xdr:colOff>50800</xdr:colOff>
      <xdr:row>98</xdr:row>
      <xdr:rowOff>54787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73919"/>
          <a:ext cx="889000" cy="8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103543</xdr:rowOff>
    </xdr:from>
    <xdr:to>
      <xdr:col>55</xdr:col>
      <xdr:colOff>50800</xdr:colOff>
      <xdr:row>98</xdr:row>
      <xdr:rowOff>33693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81970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130251</xdr:rowOff>
    </xdr:from>
    <xdr:to>
      <xdr:col>50</xdr:col>
      <xdr:colOff>165100</xdr:colOff>
      <xdr:row>98</xdr:row>
      <xdr:rowOff>60401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51528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5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125704</xdr:rowOff>
    </xdr:from>
    <xdr:to>
      <xdr:col>46</xdr:col>
      <xdr:colOff>38100</xdr:colOff>
      <xdr:row>98</xdr:row>
      <xdr:rowOff>55854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46981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92469</xdr:rowOff>
    </xdr:from>
    <xdr:to>
      <xdr:col>41</xdr:col>
      <xdr:colOff>101600</xdr:colOff>
      <xdr:row>98</xdr:row>
      <xdr:rowOff>22619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3987</xdr:rowOff>
    </xdr:from>
    <xdr:to>
      <xdr:col>36</xdr:col>
      <xdr:colOff>165100</xdr:colOff>
      <xdr:row>98</xdr:row>
      <xdr:rowOff>105587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96714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125851</xdr:rowOff>
    </xdr:from>
    <xdr:to>
      <xdr:col>85</xdr:col>
      <xdr:colOff>127000</xdr:colOff>
      <xdr:row>76</xdr:row>
      <xdr:rowOff>125888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56051"/>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125851</xdr:rowOff>
    </xdr:from>
    <xdr:to>
      <xdr:col>81</xdr:col>
      <xdr:colOff>50800</xdr:colOff>
      <xdr:row>76</xdr:row>
      <xdr:rowOff>138671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56051"/>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138671</xdr:rowOff>
    </xdr:from>
    <xdr:to>
      <xdr:col>76</xdr:col>
      <xdr:colOff>114300</xdr:colOff>
      <xdr:row>76</xdr:row>
      <xdr:rowOff>151778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887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151778</xdr:rowOff>
    </xdr:from>
    <xdr:to>
      <xdr:col>71</xdr:col>
      <xdr:colOff>177800</xdr:colOff>
      <xdr:row>76</xdr:row>
      <xdr:rowOff>166960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1978"/>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75088</xdr:rowOff>
    </xdr:from>
    <xdr:to>
      <xdr:col>85</xdr:col>
      <xdr:colOff>177800</xdr:colOff>
      <xdr:row>77</xdr:row>
      <xdr:rowOff>5238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53515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75051</xdr:rowOff>
    </xdr:from>
    <xdr:to>
      <xdr:col>81</xdr:col>
      <xdr:colOff>101600</xdr:colOff>
      <xdr:row>77</xdr:row>
      <xdr:rowOff>5201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167778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87871</xdr:rowOff>
    </xdr:from>
    <xdr:to>
      <xdr:col>76</xdr:col>
      <xdr:colOff>165100</xdr:colOff>
      <xdr:row>77</xdr:row>
      <xdr:rowOff>18021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100978</xdr:rowOff>
    </xdr:from>
    <xdr:to>
      <xdr:col>72</xdr:col>
      <xdr:colOff>38100</xdr:colOff>
      <xdr:row>77</xdr:row>
      <xdr:rowOff>31128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22255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116160</xdr:rowOff>
    </xdr:from>
    <xdr:to>
      <xdr:col>67</xdr:col>
      <xdr:colOff>101600</xdr:colOff>
      <xdr:row>77</xdr:row>
      <xdr:rowOff>46310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37437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14624</xdr:rowOff>
    </xdr:from>
    <xdr:to>
      <xdr:col>85</xdr:col>
      <xdr:colOff>127000</xdr:colOff>
      <xdr:row>99</xdr:row>
      <xdr:rowOff>52898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88174"/>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14624</xdr:rowOff>
    </xdr:from>
    <xdr:to>
      <xdr:col>81</xdr:col>
      <xdr:colOff>50800</xdr:colOff>
      <xdr:row>99</xdr:row>
      <xdr:rowOff>43917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88174"/>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23113</xdr:rowOff>
    </xdr:from>
    <xdr:to>
      <xdr:col>76</xdr:col>
      <xdr:colOff>114300</xdr:colOff>
      <xdr:row>99</xdr:row>
      <xdr:rowOff>43917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53763"/>
          <a:ext cx="889000" cy="3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23113</xdr:rowOff>
    </xdr:from>
    <xdr:to>
      <xdr:col>71</xdr:col>
      <xdr:colOff>177800</xdr:colOff>
      <xdr:row>99</xdr:row>
      <xdr:rowOff>52832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53763"/>
          <a:ext cx="889000" cy="3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2098</xdr:rowOff>
    </xdr:from>
    <xdr:to>
      <xdr:col>85</xdr:col>
      <xdr:colOff>177800</xdr:colOff>
      <xdr:row>99</xdr:row>
      <xdr:rowOff>103698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88475</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9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135274</xdr:rowOff>
    </xdr:from>
    <xdr:to>
      <xdr:col>81</xdr:col>
      <xdr:colOff>101600</xdr:colOff>
      <xdr:row>99</xdr:row>
      <xdr:rowOff>65424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56551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164567</xdr:rowOff>
    </xdr:from>
    <xdr:to>
      <xdr:col>76</xdr:col>
      <xdr:colOff>165100</xdr:colOff>
      <xdr:row>99</xdr:row>
      <xdr:rowOff>94717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85844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5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143763</xdr:rowOff>
    </xdr:from>
    <xdr:to>
      <xdr:col>72</xdr:col>
      <xdr:colOff>38100</xdr:colOff>
      <xdr:row>97</xdr:row>
      <xdr:rowOff>73913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65040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2032</xdr:rowOff>
    </xdr:from>
    <xdr:to>
      <xdr:col>67</xdr:col>
      <xdr:colOff>101600</xdr:colOff>
      <xdr:row>99</xdr:row>
      <xdr:rowOff>103632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94759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122065</xdr:rowOff>
    </xdr:from>
    <xdr:to>
      <xdr:col>116</xdr:col>
      <xdr:colOff>63500</xdr:colOff>
      <xdr:row>37</xdr:row>
      <xdr:rowOff>73733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94265"/>
          <a:ext cx="8382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9725</xdr:rowOff>
    </xdr:from>
    <xdr:to>
      <xdr:col>111</xdr:col>
      <xdr:colOff>177800</xdr:colOff>
      <xdr:row>36</xdr:row>
      <xdr:rowOff>122065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81925"/>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135455</xdr:rowOff>
    </xdr:from>
    <xdr:to>
      <xdr:col>107</xdr:col>
      <xdr:colOff>50800</xdr:colOff>
      <xdr:row>36</xdr:row>
      <xdr:rowOff>9725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136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122718</xdr:rowOff>
    </xdr:from>
    <xdr:to>
      <xdr:col>102</xdr:col>
      <xdr:colOff>114300</xdr:colOff>
      <xdr:row>35</xdr:row>
      <xdr:rowOff>135455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123468"/>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22933</xdr:rowOff>
    </xdr:from>
    <xdr:to>
      <xdr:col>116</xdr:col>
      <xdr:colOff>114300</xdr:colOff>
      <xdr:row>37</xdr:row>
      <xdr:rowOff>124533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45810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71265</xdr:rowOff>
    </xdr:from>
    <xdr:to>
      <xdr:col>112</xdr:col>
      <xdr:colOff>38100</xdr:colOff>
      <xdr:row>37</xdr:row>
      <xdr:rowOff>1415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17942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1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130375</xdr:rowOff>
    </xdr:from>
    <xdr:to>
      <xdr:col>107</xdr:col>
      <xdr:colOff>101600</xdr:colOff>
      <xdr:row>36</xdr:row>
      <xdr:rowOff>60525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77052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90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84655</xdr:rowOff>
    </xdr:from>
    <xdr:to>
      <xdr:col>102</xdr:col>
      <xdr:colOff>165100</xdr:colOff>
      <xdr:row>36</xdr:row>
      <xdr:rowOff>14805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31332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71918</xdr:rowOff>
    </xdr:from>
    <xdr:to>
      <xdr:col>98</xdr:col>
      <xdr:colOff>38100</xdr:colOff>
      <xdr:row>36</xdr:row>
      <xdr:rowOff>2068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18595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8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71555</xdr:rowOff>
    </xdr:from>
    <xdr:to>
      <xdr:col>116</xdr:col>
      <xdr:colOff>63500</xdr:colOff>
      <xdr:row>59</xdr:row>
      <xdr:rowOff>71773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87105"/>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71773</xdr:rowOff>
    </xdr:from>
    <xdr:to>
      <xdr:col>111</xdr:col>
      <xdr:colOff>177800</xdr:colOff>
      <xdr:row>59</xdr:row>
      <xdr:rowOff>72099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8732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72099</xdr:rowOff>
    </xdr:from>
    <xdr:to>
      <xdr:col>107</xdr:col>
      <xdr:colOff>50800</xdr:colOff>
      <xdr:row>59</xdr:row>
      <xdr:rowOff>72427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87649"/>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72427</xdr:rowOff>
    </xdr:from>
    <xdr:to>
      <xdr:col>102</xdr:col>
      <xdr:colOff>114300</xdr:colOff>
      <xdr:row>59</xdr:row>
      <xdr:rowOff>72535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187977"/>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20755</xdr:rowOff>
    </xdr:from>
    <xdr:to>
      <xdr:col>116</xdr:col>
      <xdr:colOff>114300</xdr:colOff>
      <xdr:row>59</xdr:row>
      <xdr:rowOff>122355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107132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51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20973</xdr:rowOff>
    </xdr:from>
    <xdr:to>
      <xdr:col>112</xdr:col>
      <xdr:colOff>38100</xdr:colOff>
      <xdr:row>59</xdr:row>
      <xdr:rowOff>122573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113700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22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21299</xdr:rowOff>
    </xdr:from>
    <xdr:to>
      <xdr:col>107</xdr:col>
      <xdr:colOff>101600</xdr:colOff>
      <xdr:row>59</xdr:row>
      <xdr:rowOff>122899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114026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229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21627</xdr:rowOff>
    </xdr:from>
    <xdr:to>
      <xdr:col>102</xdr:col>
      <xdr:colOff>165100</xdr:colOff>
      <xdr:row>59</xdr:row>
      <xdr:rowOff>123227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114354</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229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21735</xdr:rowOff>
    </xdr:from>
    <xdr:to>
      <xdr:col>98</xdr:col>
      <xdr:colOff>38100</xdr:colOff>
      <xdr:row>59</xdr:row>
      <xdr:rowOff>123335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114462</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2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47072</xdr:rowOff>
    </xdr:from>
    <xdr:to>
      <xdr:col>116</xdr:col>
      <xdr:colOff>63500</xdr:colOff>
      <xdr:row>74</xdr:row>
      <xdr:rowOff>115468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734372"/>
          <a:ext cx="838200" cy="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47072</xdr:rowOff>
    </xdr:from>
    <xdr:to>
      <xdr:col>111</xdr:col>
      <xdr:colOff>177800</xdr:colOff>
      <xdr:row>75</xdr:row>
      <xdr:rowOff>27000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34372"/>
          <a:ext cx="889000" cy="1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27000</xdr:rowOff>
    </xdr:from>
    <xdr:to>
      <xdr:col>107</xdr:col>
      <xdr:colOff>50800</xdr:colOff>
      <xdr:row>76</xdr:row>
      <xdr:rowOff>88905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85750"/>
          <a:ext cx="889000" cy="23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74687</xdr:rowOff>
    </xdr:from>
    <xdr:to>
      <xdr:col>102</xdr:col>
      <xdr:colOff>114300</xdr:colOff>
      <xdr:row>76</xdr:row>
      <xdr:rowOff>88905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104887"/>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64668</xdr:rowOff>
    </xdr:from>
    <xdr:to>
      <xdr:col>116</xdr:col>
      <xdr:colOff>114300</xdr:colOff>
      <xdr:row>74</xdr:row>
      <xdr:rowOff>166268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43095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167722</xdr:rowOff>
    </xdr:from>
    <xdr:to>
      <xdr:col>112</xdr:col>
      <xdr:colOff>38100</xdr:colOff>
      <xdr:row>74</xdr:row>
      <xdr:rowOff>97872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114399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147650</xdr:rowOff>
    </xdr:from>
    <xdr:to>
      <xdr:col>107</xdr:col>
      <xdr:colOff>101600</xdr:colOff>
      <xdr:row>75</xdr:row>
      <xdr:rowOff>77800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68927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38105</xdr:rowOff>
    </xdr:from>
    <xdr:to>
      <xdr:col>102</xdr:col>
      <xdr:colOff>165100</xdr:colOff>
      <xdr:row>76</xdr:row>
      <xdr:rowOff>139705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130832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23887</xdr:rowOff>
    </xdr:from>
    <xdr:to>
      <xdr:col>98</xdr:col>
      <xdr:colOff>38100</xdr:colOff>
      <xdr:row>76</xdr:row>
      <xdr:rowOff>125487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116614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●人件費は、定年延長により、定年による退職金が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年分まとめての支出となったことによる増により、前年度と比較した大幅な増加となっている。住民一人当たりのコストは類似団体の平均よりも低い傾向にあるが、今後も適切な配置に努めていく。●物件費は、小学校教科書改訂に伴う増や定額減税補足給付金事業の事務費の皆増等により、前年度よりも増加した。●扶助費は、児童手当の改正による増、障害者給付費や保育需要の増加に伴う保育給付の増等により、増加した。今後も子育て施策や高齢者支援等、現下の政策課題に対応するため、扶助費は増加が見込まれる。●補助費等は、前年度と比較して減少している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年度に実施した新型コロナウイルスワクチン接種事業等の国庫補助事業の超過受入分を国に返還するための補助費等の減少が主な要因である。●普通建設事業費（うち新規整備）は、小中学校空調整備</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業務の完了に伴い、減少した。普通建設事業費（うち更新整備）は、橋りょう長寿命化計画に基づく修繕工事の進捗に伴い、増加した。　●投資及び出資金は、病院事業会計の企業債償還元金の減により、前年度より減少した。●繰出金は、国民健康保険特別会計への保険料収入不足に伴う基準外繰出金の減により、減少した。●積立金は、退職手当基金への積み立てを実施しない年度であったため、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千葉県松戸市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500,395
476,763
61.38
200,169,732
192,763,852
6,463,391
98,108,710
122,997,000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137414</xdr:rowOff>
    </xdr:from>
    <xdr:to>
      <xdr:col>24</xdr:col>
      <xdr:colOff>63500</xdr:colOff>
      <xdr:row>38</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525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137414</xdr:rowOff>
    </xdr:from>
    <xdr:to>
      <xdr:col>19</xdr:col>
      <xdr:colOff>177800</xdr:colOff>
      <xdr:row>39</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5251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123698</xdr:rowOff>
    </xdr:from>
    <xdr:to>
      <xdr:col>15</xdr:col>
      <xdr:colOff>50800</xdr:colOff>
      <xdr:row>39</xdr:row>
      <xdr:rowOff>22352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3879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123698</xdr:rowOff>
    </xdr:from>
    <xdr:to>
      <xdr:col>10</xdr:col>
      <xdr:colOff>114300</xdr:colOff>
      <xdr:row>38</xdr:row>
      <xdr:rowOff>131318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387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90424</xdr:rowOff>
    </xdr:from>
    <xdr:to>
      <xdr:col>24</xdr:col>
      <xdr:colOff>114300</xdr:colOff>
      <xdr:row>39</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86614</xdr:rowOff>
    </xdr:from>
    <xdr:to>
      <xdr:col>20</xdr:col>
      <xdr:colOff>38100</xdr:colOff>
      <xdr:row>39</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7891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143002</xdr:rowOff>
    </xdr:from>
    <xdr:to>
      <xdr:col>15</xdr:col>
      <xdr:colOff>101600</xdr:colOff>
      <xdr:row>39</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64279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5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72898</xdr:rowOff>
    </xdr:from>
    <xdr:to>
      <xdr:col>10</xdr:col>
      <xdr:colOff>165100</xdr:colOff>
      <xdr:row>39</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80518</xdr:rowOff>
    </xdr:from>
    <xdr:to>
      <xdr:col>6</xdr:col>
      <xdr:colOff>38100</xdr:colOff>
      <xdr:row>39</xdr:row>
      <xdr:rowOff>10668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1795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76873</xdr:rowOff>
    </xdr:from>
    <xdr:to>
      <xdr:col>24</xdr:col>
      <xdr:colOff>63500</xdr:colOff>
      <xdr:row>59</xdr:row>
      <xdr:rowOff>125006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92423"/>
          <a:ext cx="8382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79934</xdr:rowOff>
    </xdr:from>
    <xdr:to>
      <xdr:col>19</xdr:col>
      <xdr:colOff>177800</xdr:colOff>
      <xdr:row>59</xdr:row>
      <xdr:rowOff>125006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95484"/>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108077</xdr:rowOff>
    </xdr:from>
    <xdr:to>
      <xdr:col>15</xdr:col>
      <xdr:colOff>50800</xdr:colOff>
      <xdr:row>59</xdr:row>
      <xdr:rowOff>79934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2177"/>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25908</xdr:rowOff>
    </xdr:from>
    <xdr:to>
      <xdr:col>10</xdr:col>
      <xdr:colOff>114300</xdr:colOff>
      <xdr:row>58</xdr:row>
      <xdr:rowOff>108077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41308"/>
          <a:ext cx="889000" cy="11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26073</xdr:rowOff>
    </xdr:from>
    <xdr:to>
      <xdr:col>24</xdr:col>
      <xdr:colOff>114300</xdr:colOff>
      <xdr:row>59</xdr:row>
      <xdr:rowOff>127673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112450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74206</xdr:rowOff>
    </xdr:from>
    <xdr:to>
      <xdr:col>20</xdr:col>
      <xdr:colOff>38100</xdr:colOff>
      <xdr:row>60</xdr:row>
      <xdr:rowOff>4356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166933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29134</xdr:rowOff>
    </xdr:from>
    <xdr:to>
      <xdr:col>15</xdr:col>
      <xdr:colOff>101600</xdr:colOff>
      <xdr:row>59</xdr:row>
      <xdr:rowOff>130734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121861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3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57277</xdr:rowOff>
    </xdr:from>
    <xdr:to>
      <xdr:col>10</xdr:col>
      <xdr:colOff>165100</xdr:colOff>
      <xdr:row>58</xdr:row>
      <xdr:rowOff>158877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150004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146558</xdr:rowOff>
    </xdr:from>
    <xdr:to>
      <xdr:col>6</xdr:col>
      <xdr:colOff>38100</xdr:colOff>
      <xdr:row>52</xdr:row>
      <xdr:rowOff>76708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67835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8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44896</xdr:rowOff>
    </xdr:from>
    <xdr:to>
      <xdr:col>24</xdr:col>
      <xdr:colOff>63500</xdr:colOff>
      <xdr:row>76</xdr:row>
      <xdr:rowOff>94720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5096"/>
          <a:ext cx="838200" cy="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94720</xdr:rowOff>
    </xdr:from>
    <xdr:to>
      <xdr:col>19</xdr:col>
      <xdr:colOff>177800</xdr:colOff>
      <xdr:row>77</xdr:row>
      <xdr:rowOff>4293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24920"/>
          <a:ext cx="889000" cy="8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4293</xdr:rowOff>
    </xdr:from>
    <xdr:to>
      <xdr:col>15</xdr:col>
      <xdr:colOff>50800</xdr:colOff>
      <xdr:row>77</xdr:row>
      <xdr:rowOff>45909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05943"/>
          <a:ext cx="8890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45909</xdr:rowOff>
    </xdr:from>
    <xdr:to>
      <xdr:col>10</xdr:col>
      <xdr:colOff>114300</xdr:colOff>
      <xdr:row>78</xdr:row>
      <xdr:rowOff>138089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47559"/>
          <a:ext cx="889000" cy="2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165546</xdr:rowOff>
    </xdr:from>
    <xdr:to>
      <xdr:col>24</xdr:col>
      <xdr:colOff>114300</xdr:colOff>
      <xdr:row>76</xdr:row>
      <xdr:rowOff>95696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143973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43920</xdr:rowOff>
    </xdr:from>
    <xdr:to>
      <xdr:col>20</xdr:col>
      <xdr:colOff>38100</xdr:colOff>
      <xdr:row>76</xdr:row>
      <xdr:rowOff>145520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162048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4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124943</xdr:rowOff>
    </xdr:from>
    <xdr:to>
      <xdr:col>15</xdr:col>
      <xdr:colOff>101600</xdr:colOff>
      <xdr:row>77</xdr:row>
      <xdr:rowOff>55093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71620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3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166559</xdr:rowOff>
    </xdr:from>
    <xdr:to>
      <xdr:col>10</xdr:col>
      <xdr:colOff>165100</xdr:colOff>
      <xdr:row>77</xdr:row>
      <xdr:rowOff>96709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9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87836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8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87289</xdr:rowOff>
    </xdr:from>
    <xdr:to>
      <xdr:col>6</xdr:col>
      <xdr:colOff>38100</xdr:colOff>
      <xdr:row>79</xdr:row>
      <xdr:rowOff>17439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5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125853</xdr:rowOff>
    </xdr:from>
    <xdr:to>
      <xdr:col>24</xdr:col>
      <xdr:colOff>63500</xdr:colOff>
      <xdr:row>97</xdr:row>
      <xdr:rowOff>75267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85053"/>
          <a:ext cx="8382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143032</xdr:rowOff>
    </xdr:from>
    <xdr:to>
      <xdr:col>19</xdr:col>
      <xdr:colOff>177800</xdr:colOff>
      <xdr:row>96</xdr:row>
      <xdr:rowOff>125853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59332"/>
          <a:ext cx="889000" cy="32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143032</xdr:rowOff>
    </xdr:from>
    <xdr:to>
      <xdr:col>15</xdr:col>
      <xdr:colOff>50800</xdr:colOff>
      <xdr:row>95</xdr:row>
      <xdr:rowOff>100609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59332"/>
          <a:ext cx="889000" cy="1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100609</xdr:rowOff>
    </xdr:from>
    <xdr:to>
      <xdr:col>10</xdr:col>
      <xdr:colOff>114300</xdr:colOff>
      <xdr:row>97</xdr:row>
      <xdr:rowOff>75659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88359"/>
          <a:ext cx="889000" cy="3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24467</xdr:rowOff>
    </xdr:from>
    <xdr:to>
      <xdr:col>24</xdr:col>
      <xdr:colOff>114300</xdr:colOff>
      <xdr:row>97</xdr:row>
      <xdr:rowOff>126067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2894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75053</xdr:rowOff>
    </xdr:from>
    <xdr:to>
      <xdr:col>20</xdr:col>
      <xdr:colOff>38100</xdr:colOff>
      <xdr:row>97</xdr:row>
      <xdr:rowOff>5203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167780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92232</xdr:rowOff>
    </xdr:from>
    <xdr:to>
      <xdr:col>15</xdr:col>
      <xdr:colOff>101600</xdr:colOff>
      <xdr:row>95</xdr:row>
      <xdr:rowOff>22382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38909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49809</xdr:rowOff>
    </xdr:from>
    <xdr:to>
      <xdr:col>10</xdr:col>
      <xdr:colOff>165100</xdr:colOff>
      <xdr:row>95</xdr:row>
      <xdr:rowOff>151409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142536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24859</xdr:rowOff>
    </xdr:from>
    <xdr:to>
      <xdr:col>6</xdr:col>
      <xdr:colOff>38100</xdr:colOff>
      <xdr:row>97</xdr:row>
      <xdr:rowOff>126459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117586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138176</xdr:rowOff>
    </xdr:from>
    <xdr:to>
      <xdr:col>55</xdr:col>
      <xdr:colOff>0</xdr:colOff>
      <xdr:row>38</xdr:row>
      <xdr:rowOff>138557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532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138557</xdr:rowOff>
    </xdr:from>
    <xdr:to>
      <xdr:col>50</xdr:col>
      <xdr:colOff>114300</xdr:colOff>
      <xdr:row>38</xdr:row>
      <xdr:rowOff>140462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5365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140462</xdr:rowOff>
    </xdr:from>
    <xdr:to>
      <xdr:col>45</xdr:col>
      <xdr:colOff>177800</xdr:colOff>
      <xdr:row>38</xdr:row>
      <xdr:rowOff>145415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5556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142367</xdr:rowOff>
    </xdr:from>
    <xdr:to>
      <xdr:col>41</xdr:col>
      <xdr:colOff>50800</xdr:colOff>
      <xdr:row>38</xdr:row>
      <xdr:rowOff>145415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5746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87376</xdr:rowOff>
    </xdr:from>
    <xdr:to>
      <xdr:col>55</xdr:col>
      <xdr:colOff>50800</xdr:colOff>
      <xdr:row>39</xdr:row>
      <xdr:rowOff>17526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87757</xdr:rowOff>
    </xdr:from>
    <xdr:to>
      <xdr:col>50</xdr:col>
      <xdr:colOff>165100</xdr:colOff>
      <xdr:row>39</xdr:row>
      <xdr:rowOff>17907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9034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95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89662</xdr:rowOff>
    </xdr:from>
    <xdr:to>
      <xdr:col>46</xdr:col>
      <xdr:colOff>38100</xdr:colOff>
      <xdr:row>39</xdr:row>
      <xdr:rowOff>19812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10939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94615</xdr:rowOff>
    </xdr:from>
    <xdr:to>
      <xdr:col>41</xdr:col>
      <xdr:colOff>101600</xdr:colOff>
      <xdr:row>39</xdr:row>
      <xdr:rowOff>24765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15892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91567</xdr:rowOff>
    </xdr:from>
    <xdr:to>
      <xdr:col>36</xdr:col>
      <xdr:colOff>165100</xdr:colOff>
      <xdr:row>39</xdr:row>
      <xdr:rowOff>21717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12844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156902</xdr:rowOff>
    </xdr:from>
    <xdr:to>
      <xdr:col>55</xdr:col>
      <xdr:colOff>0</xdr:colOff>
      <xdr:row>57</xdr:row>
      <xdr:rowOff>164388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29552"/>
          <a:ext cx="8382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156445</xdr:rowOff>
    </xdr:from>
    <xdr:to>
      <xdr:col>50</xdr:col>
      <xdr:colOff>114300</xdr:colOff>
      <xdr:row>57</xdr:row>
      <xdr:rowOff>156902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90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156445</xdr:rowOff>
    </xdr:from>
    <xdr:to>
      <xdr:col>45</xdr:col>
      <xdr:colOff>177800</xdr:colOff>
      <xdr:row>57</xdr:row>
      <xdr:rowOff>157817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90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150502</xdr:rowOff>
    </xdr:from>
    <xdr:to>
      <xdr:col>41</xdr:col>
      <xdr:colOff>50800</xdr:colOff>
      <xdr:row>57</xdr:row>
      <xdr:rowOff>157817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315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113588</xdr:rowOff>
    </xdr:from>
    <xdr:to>
      <xdr:col>55</xdr:col>
      <xdr:colOff>50800</xdr:colOff>
      <xdr:row>58</xdr:row>
      <xdr:rowOff>43738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28515</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01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106102</xdr:rowOff>
    </xdr:from>
    <xdr:to>
      <xdr:col>50</xdr:col>
      <xdr:colOff>165100</xdr:colOff>
      <xdr:row>58</xdr:row>
      <xdr:rowOff>36252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27379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1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105645</xdr:rowOff>
    </xdr:from>
    <xdr:to>
      <xdr:col>46</xdr:col>
      <xdr:colOff>38100</xdr:colOff>
      <xdr:row>58</xdr:row>
      <xdr:rowOff>35795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26922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107017</xdr:rowOff>
    </xdr:from>
    <xdr:to>
      <xdr:col>41</xdr:col>
      <xdr:colOff>101600</xdr:colOff>
      <xdr:row>58</xdr:row>
      <xdr:rowOff>37167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28294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2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99702</xdr:rowOff>
    </xdr:from>
    <xdr:to>
      <xdr:col>36</xdr:col>
      <xdr:colOff>165100</xdr:colOff>
      <xdr:row>58</xdr:row>
      <xdr:rowOff>29852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20979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31023</xdr:rowOff>
    </xdr:from>
    <xdr:to>
      <xdr:col>55</xdr:col>
      <xdr:colOff>0</xdr:colOff>
      <xdr:row>78</xdr:row>
      <xdr:rowOff>54752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4123"/>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29561</xdr:rowOff>
    </xdr:from>
    <xdr:to>
      <xdr:col>50</xdr:col>
      <xdr:colOff>114300</xdr:colOff>
      <xdr:row>78</xdr:row>
      <xdr:rowOff>31023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02661"/>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140568</xdr:rowOff>
    </xdr:from>
    <xdr:to>
      <xdr:col>45</xdr:col>
      <xdr:colOff>177800</xdr:colOff>
      <xdr:row>78</xdr:row>
      <xdr:rowOff>29561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42218"/>
          <a:ext cx="889000" cy="6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140568</xdr:rowOff>
    </xdr:from>
    <xdr:to>
      <xdr:col>41</xdr:col>
      <xdr:colOff>50800</xdr:colOff>
      <xdr:row>78</xdr:row>
      <xdr:rowOff>16667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42218"/>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3952</xdr:rowOff>
    </xdr:from>
    <xdr:to>
      <xdr:col>55</xdr:col>
      <xdr:colOff>50800</xdr:colOff>
      <xdr:row>78</xdr:row>
      <xdr:rowOff>105552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90329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9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151673</xdr:rowOff>
    </xdr:from>
    <xdr:to>
      <xdr:col>50</xdr:col>
      <xdr:colOff>165100</xdr:colOff>
      <xdr:row>78</xdr:row>
      <xdr:rowOff>81823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72950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150211</xdr:rowOff>
    </xdr:from>
    <xdr:to>
      <xdr:col>46</xdr:col>
      <xdr:colOff>38100</xdr:colOff>
      <xdr:row>78</xdr:row>
      <xdr:rowOff>80361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71488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4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89768</xdr:rowOff>
    </xdr:from>
    <xdr:to>
      <xdr:col>41</xdr:col>
      <xdr:colOff>101600</xdr:colOff>
      <xdr:row>78</xdr:row>
      <xdr:rowOff>19918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11045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137317</xdr:rowOff>
    </xdr:from>
    <xdr:to>
      <xdr:col>36</xdr:col>
      <xdr:colOff>165100</xdr:colOff>
      <xdr:row>78</xdr:row>
      <xdr:rowOff>67467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58594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3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60993</xdr:rowOff>
    </xdr:from>
    <xdr:to>
      <xdr:col>55</xdr:col>
      <xdr:colOff>0</xdr:colOff>
      <xdr:row>97</xdr:row>
      <xdr:rowOff>120977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0193"/>
          <a:ext cx="838200" cy="2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89819</xdr:rowOff>
    </xdr:from>
    <xdr:to>
      <xdr:col>50</xdr:col>
      <xdr:colOff>114300</xdr:colOff>
      <xdr:row>97</xdr:row>
      <xdr:rowOff>120977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20469"/>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89819</xdr:rowOff>
    </xdr:from>
    <xdr:to>
      <xdr:col>45</xdr:col>
      <xdr:colOff>177800</xdr:colOff>
      <xdr:row>97</xdr:row>
      <xdr:rowOff>115674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0469"/>
          <a:ext cx="8890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115674</xdr:rowOff>
    </xdr:from>
    <xdr:to>
      <xdr:col>41</xdr:col>
      <xdr:colOff>50800</xdr:colOff>
      <xdr:row>97</xdr:row>
      <xdr:rowOff>157279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632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10193</xdr:rowOff>
    </xdr:from>
    <xdr:to>
      <xdr:col>55</xdr:col>
      <xdr:colOff>50800</xdr:colOff>
      <xdr:row>96</xdr:row>
      <xdr:rowOff>111793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33070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70177</xdr:rowOff>
    </xdr:from>
    <xdr:to>
      <xdr:col>50</xdr:col>
      <xdr:colOff>165100</xdr:colOff>
      <xdr:row>98</xdr:row>
      <xdr:rowOff>327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162904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39019</xdr:rowOff>
    </xdr:from>
    <xdr:to>
      <xdr:col>46</xdr:col>
      <xdr:colOff>38100</xdr:colOff>
      <xdr:row>97</xdr:row>
      <xdr:rowOff>140619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131746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64874</xdr:rowOff>
    </xdr:from>
    <xdr:to>
      <xdr:col>41</xdr:col>
      <xdr:colOff>101600</xdr:colOff>
      <xdr:row>97</xdr:row>
      <xdr:rowOff>166474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157601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106479</xdr:rowOff>
    </xdr:from>
    <xdr:to>
      <xdr:col>36</xdr:col>
      <xdr:colOff>165100</xdr:colOff>
      <xdr:row>98</xdr:row>
      <xdr:rowOff>36629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7844</xdr:rowOff>
    </xdr:from>
    <xdr:to>
      <xdr:col>85</xdr:col>
      <xdr:colOff>127000</xdr:colOff>
      <xdr:row>38</xdr:row>
      <xdr:rowOff>54615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22944"/>
          <a:ext cx="838200" cy="4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54615</xdr:rowOff>
    </xdr:from>
    <xdr:to>
      <xdr:col>81</xdr:col>
      <xdr:colOff>50800</xdr:colOff>
      <xdr:row>38</xdr:row>
      <xdr:rowOff>60010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6971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55210</xdr:rowOff>
    </xdr:from>
    <xdr:to>
      <xdr:col>76</xdr:col>
      <xdr:colOff>114300</xdr:colOff>
      <xdr:row>38</xdr:row>
      <xdr:rowOff>60010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7031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55210</xdr:rowOff>
    </xdr:from>
    <xdr:to>
      <xdr:col>71</xdr:col>
      <xdr:colOff>177800</xdr:colOff>
      <xdr:row>38</xdr:row>
      <xdr:rowOff>71165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70310"/>
          <a:ext cx="889000"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128494</xdr:rowOff>
    </xdr:from>
    <xdr:to>
      <xdr:col>85</xdr:col>
      <xdr:colOff>177800</xdr:colOff>
      <xdr:row>38</xdr:row>
      <xdr:rowOff>58644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43421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8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3815</xdr:rowOff>
    </xdr:from>
    <xdr:to>
      <xdr:col>81</xdr:col>
      <xdr:colOff>101600</xdr:colOff>
      <xdr:row>38</xdr:row>
      <xdr:rowOff>105415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96542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9210</xdr:rowOff>
    </xdr:from>
    <xdr:to>
      <xdr:col>76</xdr:col>
      <xdr:colOff>165100</xdr:colOff>
      <xdr:row>38</xdr:row>
      <xdr:rowOff>110810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101937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1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4410</xdr:rowOff>
    </xdr:from>
    <xdr:to>
      <xdr:col>72</xdr:col>
      <xdr:colOff>38100</xdr:colOff>
      <xdr:row>38</xdr:row>
      <xdr:rowOff>106010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97137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20365</xdr:rowOff>
    </xdr:from>
    <xdr:to>
      <xdr:col>67</xdr:col>
      <xdr:colOff>101600</xdr:colOff>
      <xdr:row>38</xdr:row>
      <xdr:rowOff>121965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113092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156959</xdr:rowOff>
    </xdr:from>
    <xdr:to>
      <xdr:col>85</xdr:col>
      <xdr:colOff>127000</xdr:colOff>
      <xdr:row>57</xdr:row>
      <xdr:rowOff>16174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58159"/>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156959</xdr:rowOff>
    </xdr:from>
    <xdr:to>
      <xdr:col>81</xdr:col>
      <xdr:colOff>50800</xdr:colOff>
      <xdr:row>57</xdr:row>
      <xdr:rowOff>127519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58159"/>
          <a:ext cx="889000" cy="14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127519</xdr:rowOff>
    </xdr:from>
    <xdr:to>
      <xdr:col>76</xdr:col>
      <xdr:colOff>114300</xdr:colOff>
      <xdr:row>57</xdr:row>
      <xdr:rowOff>158576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00169"/>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158576</xdr:rowOff>
    </xdr:from>
    <xdr:to>
      <xdr:col>71</xdr:col>
      <xdr:colOff>177800</xdr:colOff>
      <xdr:row>58</xdr:row>
      <xdr:rowOff>67838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1226"/>
          <a:ext cx="889000" cy="8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136824</xdr:rowOff>
    </xdr:from>
    <xdr:to>
      <xdr:col>85</xdr:col>
      <xdr:colOff>177800</xdr:colOff>
      <xdr:row>57</xdr:row>
      <xdr:rowOff>66974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115251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106159</xdr:rowOff>
    </xdr:from>
    <xdr:to>
      <xdr:col>81</xdr:col>
      <xdr:colOff>101600</xdr:colOff>
      <xdr:row>57</xdr:row>
      <xdr:rowOff>36309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27436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76719</xdr:rowOff>
    </xdr:from>
    <xdr:to>
      <xdr:col>76</xdr:col>
      <xdr:colOff>165100</xdr:colOff>
      <xdr:row>58</xdr:row>
      <xdr:rowOff>6869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169446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107776</xdr:rowOff>
    </xdr:from>
    <xdr:to>
      <xdr:col>72</xdr:col>
      <xdr:colOff>38100</xdr:colOff>
      <xdr:row>58</xdr:row>
      <xdr:rowOff>37926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29053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17038</xdr:rowOff>
    </xdr:from>
    <xdr:to>
      <xdr:col>67</xdr:col>
      <xdr:colOff>101600</xdr:colOff>
      <xdr:row>58</xdr:row>
      <xdr:rowOff>118638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109765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125851</xdr:rowOff>
    </xdr:from>
    <xdr:to>
      <xdr:col>85</xdr:col>
      <xdr:colOff>127000</xdr:colOff>
      <xdr:row>96</xdr:row>
      <xdr:rowOff>125888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85051"/>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125851</xdr:rowOff>
    </xdr:from>
    <xdr:to>
      <xdr:col>81</xdr:col>
      <xdr:colOff>50800</xdr:colOff>
      <xdr:row>96</xdr:row>
      <xdr:rowOff>138671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85051"/>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138671</xdr:rowOff>
    </xdr:from>
    <xdr:to>
      <xdr:col>76</xdr:col>
      <xdr:colOff>114300</xdr:colOff>
      <xdr:row>96</xdr:row>
      <xdr:rowOff>151778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97871"/>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151778</xdr:rowOff>
    </xdr:from>
    <xdr:to>
      <xdr:col>71</xdr:col>
      <xdr:colOff>177800</xdr:colOff>
      <xdr:row>96</xdr:row>
      <xdr:rowOff>166960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10978"/>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75088</xdr:rowOff>
    </xdr:from>
    <xdr:to>
      <xdr:col>85</xdr:col>
      <xdr:colOff>177800</xdr:colOff>
      <xdr:row>97</xdr:row>
      <xdr:rowOff>5238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53515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75051</xdr:rowOff>
    </xdr:from>
    <xdr:to>
      <xdr:col>81</xdr:col>
      <xdr:colOff>101600</xdr:colOff>
      <xdr:row>97</xdr:row>
      <xdr:rowOff>5201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87871</xdr:rowOff>
    </xdr:from>
    <xdr:to>
      <xdr:col>76</xdr:col>
      <xdr:colOff>165100</xdr:colOff>
      <xdr:row>97</xdr:row>
      <xdr:rowOff>18021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100978</xdr:rowOff>
    </xdr:from>
    <xdr:to>
      <xdr:col>72</xdr:col>
      <xdr:colOff>38100</xdr:colOff>
      <xdr:row>97</xdr:row>
      <xdr:rowOff>31128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22255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116160</xdr:rowOff>
    </xdr:from>
    <xdr:to>
      <xdr:col>67</xdr:col>
      <xdr:colOff>101600</xdr:colOff>
      <xdr:row>97</xdr:row>
      <xdr:rowOff>46310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37437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6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●総務費は、一般職・再任用人件費の増や、住民記録関連システム標準化に伴う経費の増加等により、約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●民生費は、生活扶助費の増加や、障害福祉給付や保育需要の増加に伴う保育給付の増等により増加した。また、高齢化の進展に伴う介護保険特別会計や後期高齢者医療特別会計への繰出金の増により、約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●衛生費は、新型コロナウイルスワクチンにおける特例接種事業の終了等により、約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●商工費は、電気・ガス料金高騰への対策として実施した事業者緊急支援事業の終了により、約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●土木費は、新拠点ゾーンまちづくり用地取得業務に係る国有地取得に伴う増や、橋りょう補修業務の計画見直し後の工事実施等により約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●教育費は、小中学校特別教室空調設備設置工事完了等により、約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実質収支比率について、過去</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年間望ましいとされている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％を上回る比率で推移しており、今後も現状水準の維持に努めていく。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年度は地方交付税の追加交付等により財政調整基金の残高が増加したが、令和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年度は財政調整基金への積み立ての減・取り崩しの増により、実質単年度収支は赤字となったものの、前年度と比較して実質単年度収支は約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億円改善した。この赤字の要因のひとつは、国の補正及び臨時経済対策による事業の前倒しなどにより、翌年度繰り越すべき財源として控除されたことによるものである。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千葉県松戸市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年度も各会計ともに黒字となり、連結実質赤字比率の構成も黒字となっている。今後も、各会計が健全な財政運営を図り、赤字を生じさせないよう努めていく。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200169732</v>
      </c>
      <c r="BO4" s="436"/>
      <c r="BP4" s="436"/>
      <c r="BQ4" s="436"/>
      <c r="BR4" s="436"/>
      <c r="BS4" s="436"/>
      <c r="BT4" s="436"/>
      <c r="BU4" s="437"/>
      <c r="BV4" s="435">
        <v>193073578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6.6</v>
      </c>
      <c r="CU4" s="576"/>
      <c r="CV4" s="576"/>
      <c r="CW4" s="576"/>
      <c r="CX4" s="576"/>
      <c r="CY4" s="576"/>
      <c r="CZ4" s="576"/>
      <c r="DA4" s="577"/>
      <c r="DB4" s="575">
        <v>6.3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192763852</v>
      </c>
      <c r="BO5" s="407"/>
      <c r="BP5" s="407"/>
      <c r="BQ5" s="407"/>
      <c r="BR5" s="407"/>
      <c r="BS5" s="407"/>
      <c r="BT5" s="407"/>
      <c r="BU5" s="408"/>
      <c r="BV5" s="406">
        <v>185310752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96.2</v>
      </c>
      <c r="CU5" s="404"/>
      <c r="CV5" s="404"/>
      <c r="CW5" s="404"/>
      <c r="CX5" s="404"/>
      <c r="CY5" s="404"/>
      <c r="CZ5" s="404"/>
      <c r="DA5" s="405"/>
      <c r="DB5" s="403">
        <v>93.6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7405880</v>
      </c>
      <c r="BO6" s="407"/>
      <c r="BP6" s="407"/>
      <c r="BQ6" s="407"/>
      <c r="BR6" s="407"/>
      <c r="BS6" s="407"/>
      <c r="BT6" s="407"/>
      <c r="BU6" s="408"/>
      <c r="BV6" s="406">
        <v>7762826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96.6</v>
      </c>
      <c r="CU6" s="550"/>
      <c r="CV6" s="550"/>
      <c r="CW6" s="550"/>
      <c r="CX6" s="550"/>
      <c r="CY6" s="550"/>
      <c r="CZ6" s="550"/>
      <c r="DA6" s="551"/>
      <c r="DB6" s="549">
        <v>94.5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942489</v>
      </c>
      <c r="BO7" s="407"/>
      <c r="BP7" s="407"/>
      <c r="BQ7" s="407"/>
      <c r="BR7" s="407"/>
      <c r="BS7" s="407"/>
      <c r="BT7" s="407"/>
      <c r="BU7" s="408"/>
      <c r="BV7" s="406">
        <v>1743488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98108710</v>
      </c>
      <c r="CU7" s="407"/>
      <c r="CV7" s="407"/>
      <c r="CW7" s="407"/>
      <c r="CX7" s="407"/>
      <c r="CY7" s="407"/>
      <c r="CZ7" s="407"/>
      <c r="DA7" s="408"/>
      <c r="DB7" s="406">
        <v>95295431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6463391</v>
      </c>
      <c r="BO8" s="407"/>
      <c r="BP8" s="407"/>
      <c r="BQ8" s="407"/>
      <c r="BR8" s="407"/>
      <c r="BS8" s="407"/>
      <c r="BT8" s="407"/>
      <c r="BU8" s="408"/>
      <c r="BV8" s="406">
        <v>6019338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498232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444053</v>
      </c>
      <c r="BO9" s="407"/>
      <c r="BP9" s="407"/>
      <c r="BQ9" s="407"/>
      <c r="BR9" s="407"/>
      <c r="BS9" s="407"/>
      <c r="BT9" s="407"/>
      <c r="BU9" s="408"/>
      <c r="BV9" s="406">
        <v>-1002985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8.6999999999999993</v>
      </c>
      <c r="CU9" s="404"/>
      <c r="CV9" s="404"/>
      <c r="CW9" s="404"/>
      <c r="CX9" s="404"/>
      <c r="CY9" s="404"/>
      <c r="CZ9" s="404"/>
      <c r="DA9" s="405"/>
      <c r="DB9" s="403">
        <v>9.1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483480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730</v>
      </c>
      <c r="BO10" s="407"/>
      <c r="BP10" s="407"/>
      <c r="BQ10" s="407"/>
      <c r="BR10" s="407"/>
      <c r="BS10" s="407"/>
      <c r="BT10" s="407"/>
      <c r="BU10" s="408"/>
      <c r="BV10" s="406">
        <v>511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2790</v>
      </c>
      <c r="BO11" s="407"/>
      <c r="BP11" s="407"/>
      <c r="BQ11" s="407"/>
      <c r="BR11" s="407"/>
      <c r="BS11" s="407"/>
      <c r="BT11" s="407"/>
      <c r="BU11" s="408"/>
      <c r="BV11" s="406">
        <v>2378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500395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2654112</v>
      </c>
      <c r="BO12" s="407"/>
      <c r="BP12" s="407"/>
      <c r="BQ12" s="407"/>
      <c r="BR12" s="407"/>
      <c r="BS12" s="407"/>
      <c r="BT12" s="407"/>
      <c r="BU12" s="408"/>
      <c r="BV12" s="406">
        <v>2262084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476763</v>
      </c>
      <c r="S13" s="494"/>
      <c r="T13" s="494"/>
      <c r="U13" s="494"/>
      <c r="V13" s="495"/>
      <c r="W13" s="496" t="s">
        <v>131</v>
      </c>
      <c r="X13" s="392"/>
      <c r="Y13" s="392"/>
      <c r="Z13" s="392"/>
      <c r="AA13" s="392"/>
      <c r="AB13" s="393"/>
      <c r="AC13" s="359">
        <v>1553</v>
      </c>
      <c r="AD13" s="360"/>
      <c r="AE13" s="360"/>
      <c r="AF13" s="360"/>
      <c r="AG13" s="361"/>
      <c r="AH13" s="359">
        <v>1699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-2206539</v>
      </c>
      <c r="BO13" s="407"/>
      <c r="BP13" s="407"/>
      <c r="BQ13" s="407"/>
      <c r="BR13" s="407"/>
      <c r="BS13" s="407"/>
      <c r="BT13" s="407"/>
      <c r="BU13" s="408"/>
      <c r="BV13" s="406">
        <v>-3262180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2.2000000000000002</v>
      </c>
      <c r="CU13" s="404"/>
      <c r="CV13" s="404"/>
      <c r="CW13" s="404"/>
      <c r="CX13" s="404"/>
      <c r="CY13" s="404"/>
      <c r="CZ13" s="404"/>
      <c r="DA13" s="405"/>
      <c r="DB13" s="403">
        <v>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498222</v>
      </c>
      <c r="S14" s="494"/>
      <c r="T14" s="494"/>
      <c r="U14" s="494"/>
      <c r="V14" s="495"/>
      <c r="W14" s="497"/>
      <c r="X14" s="395"/>
      <c r="Y14" s="395"/>
      <c r="Z14" s="395"/>
      <c r="AA14" s="395"/>
      <c r="AB14" s="396"/>
      <c r="AC14" s="486">
        <v>0.7</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21.9</v>
      </c>
      <c r="CU14" s="504"/>
      <c r="CV14" s="504"/>
      <c r="CW14" s="504"/>
      <c r="CX14" s="504"/>
      <c r="CY14" s="504"/>
      <c r="CZ14" s="504"/>
      <c r="DA14" s="505"/>
      <c r="DB14" s="503">
        <v>13.2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478046</v>
      </c>
      <c r="S15" s="494"/>
      <c r="T15" s="494"/>
      <c r="U15" s="494"/>
      <c r="V15" s="495"/>
      <c r="W15" s="496" t="s">
        <v>137</v>
      </c>
      <c r="X15" s="392"/>
      <c r="Y15" s="392"/>
      <c r="Z15" s="392"/>
      <c r="AA15" s="392"/>
      <c r="AB15" s="393"/>
      <c r="AC15" s="359">
        <v>37085</v>
      </c>
      <c r="AD15" s="360"/>
      <c r="AE15" s="360"/>
      <c r="AF15" s="360"/>
      <c r="AG15" s="361"/>
      <c r="AH15" s="359">
        <v>39345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66046178</v>
      </c>
      <c r="BO15" s="436"/>
      <c r="BP15" s="436"/>
      <c r="BQ15" s="436"/>
      <c r="BR15" s="436"/>
      <c r="BS15" s="436"/>
      <c r="BT15" s="436"/>
      <c r="BU15" s="437"/>
      <c r="BV15" s="435">
        <v>64538801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17.100000000000001</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79581226</v>
      </c>
      <c r="BO16" s="407"/>
      <c r="BP16" s="407"/>
      <c r="BQ16" s="407"/>
      <c r="BR16" s="407"/>
      <c r="BS16" s="407"/>
      <c r="BT16" s="407"/>
      <c r="BU16" s="408"/>
      <c r="BV16" s="406">
        <v>76812647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177831</v>
      </c>
      <c r="AD17" s="360"/>
      <c r="AE17" s="360"/>
      <c r="AF17" s="360"/>
      <c r="AG17" s="361"/>
      <c r="AH17" s="359">
        <v>165991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84134008</v>
      </c>
      <c r="BO17" s="407"/>
      <c r="BP17" s="407"/>
      <c r="BQ17" s="407"/>
      <c r="BR17" s="407"/>
      <c r="BS17" s="407"/>
      <c r="BT17" s="407"/>
      <c r="BU17" s="408"/>
      <c r="BV17" s="406">
        <v>82112089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61.38</v>
      </c>
      <c r="M18" s="459"/>
      <c r="N18" s="459"/>
      <c r="O18" s="459"/>
      <c r="P18" s="459"/>
      <c r="Q18" s="459"/>
      <c r="R18" s="460"/>
      <c r="S18" s="460"/>
      <c r="T18" s="460"/>
      <c r="U18" s="460"/>
      <c r="V18" s="461"/>
      <c r="W18" s="477"/>
      <c r="X18" s="478"/>
      <c r="Y18" s="478"/>
      <c r="Z18" s="478"/>
      <c r="AA18" s="478"/>
      <c r="AB18" s="502"/>
      <c r="AC18" s="376">
        <v>82.2</v>
      </c>
      <c r="AD18" s="377"/>
      <c r="AE18" s="377"/>
      <c r="AF18" s="377"/>
      <c r="AG18" s="462"/>
      <c r="AH18" s="376">
        <v>80.2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97718520</v>
      </c>
      <c r="BO18" s="407"/>
      <c r="BP18" s="407"/>
      <c r="BQ18" s="407"/>
      <c r="BR18" s="407"/>
      <c r="BS18" s="407"/>
      <c r="BT18" s="407"/>
      <c r="BU18" s="408"/>
      <c r="BV18" s="406">
        <v>90973784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8117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125682312</v>
      </c>
      <c r="BO19" s="407"/>
      <c r="BP19" s="407"/>
      <c r="BQ19" s="407"/>
      <c r="BR19" s="407"/>
      <c r="BS19" s="407"/>
      <c r="BT19" s="407"/>
      <c r="BU19" s="408"/>
      <c r="BV19" s="406">
        <v>123027500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231195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122997000</v>
      </c>
      <c r="BO22" s="436"/>
      <c r="BP22" s="436"/>
      <c r="BQ22" s="436"/>
      <c r="BR22" s="436"/>
      <c r="BS22" s="436"/>
      <c r="BT22" s="436"/>
      <c r="BU22" s="437"/>
      <c r="BV22" s="435">
        <v>123622873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60476200</v>
      </c>
      <c r="BO23" s="407"/>
      <c r="BP23" s="407"/>
      <c r="BQ23" s="407"/>
      <c r="BR23" s="407"/>
      <c r="BS23" s="407"/>
      <c r="BT23" s="407"/>
      <c r="BU23" s="408"/>
      <c r="BV23" s="406">
        <v>66038672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10500</v>
      </c>
      <c r="R24" s="360"/>
      <c r="S24" s="360"/>
      <c r="T24" s="360"/>
      <c r="U24" s="360"/>
      <c r="V24" s="361"/>
      <c r="W24" s="449"/>
      <c r="X24" s="386"/>
      <c r="Y24" s="387"/>
      <c r="Z24" s="362" t="s">
        <v>162</v>
      </c>
      <c r="AA24" s="363"/>
      <c r="AB24" s="363"/>
      <c r="AC24" s="363"/>
      <c r="AD24" s="363"/>
      <c r="AE24" s="363"/>
      <c r="AF24" s="363"/>
      <c r="AG24" s="364"/>
      <c r="AH24" s="359">
        <v>2822</v>
      </c>
      <c r="AI24" s="360"/>
      <c r="AJ24" s="360"/>
      <c r="AK24" s="360"/>
      <c r="AL24" s="361"/>
      <c r="AM24" s="359">
        <v>8906232</v>
      </c>
      <c r="AN24" s="360"/>
      <c r="AO24" s="360"/>
      <c r="AP24" s="360"/>
      <c r="AQ24" s="360"/>
      <c r="AR24" s="361"/>
      <c r="AS24" s="359">
        <v>3156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65905264</v>
      </c>
      <c r="BO24" s="407"/>
      <c r="BP24" s="407"/>
      <c r="BQ24" s="407"/>
      <c r="BR24" s="407"/>
      <c r="BS24" s="407"/>
      <c r="BT24" s="407"/>
      <c r="BU24" s="408"/>
      <c r="BV24" s="406">
        <v>61580509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8600</v>
      </c>
      <c r="R25" s="360"/>
      <c r="S25" s="360"/>
      <c r="T25" s="360"/>
      <c r="U25" s="360"/>
      <c r="V25" s="361"/>
      <c r="W25" s="449"/>
      <c r="X25" s="386"/>
      <c r="Y25" s="387"/>
      <c r="Z25" s="362" t="s">
        <v>165</v>
      </c>
      <c r="AA25" s="363"/>
      <c r="AB25" s="363"/>
      <c r="AC25" s="363"/>
      <c r="AD25" s="363"/>
      <c r="AE25" s="363"/>
      <c r="AF25" s="363"/>
      <c r="AG25" s="364"/>
      <c r="AH25" s="359">
        <v>522</v>
      </c>
      <c r="AI25" s="360"/>
      <c r="AJ25" s="360"/>
      <c r="AK25" s="360"/>
      <c r="AL25" s="361"/>
      <c r="AM25" s="359">
        <v>1703808</v>
      </c>
      <c r="AN25" s="360"/>
      <c r="AO25" s="360"/>
      <c r="AP25" s="360"/>
      <c r="AQ25" s="360"/>
      <c r="AR25" s="361"/>
      <c r="AS25" s="359">
        <v>3264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16673887</v>
      </c>
      <c r="BO25" s="436"/>
      <c r="BP25" s="436"/>
      <c r="BQ25" s="436"/>
      <c r="BR25" s="436"/>
      <c r="BS25" s="436"/>
      <c r="BT25" s="436"/>
      <c r="BU25" s="437"/>
      <c r="BV25" s="435">
        <v>14442405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7600</v>
      </c>
      <c r="R26" s="360"/>
      <c r="S26" s="360"/>
      <c r="T26" s="360"/>
      <c r="U26" s="360"/>
      <c r="V26" s="361"/>
      <c r="W26" s="449"/>
      <c r="X26" s="386"/>
      <c r="Y26" s="387"/>
      <c r="Z26" s="362" t="s">
        <v>168</v>
      </c>
      <c r="AA26" s="417"/>
      <c r="AB26" s="417"/>
      <c r="AC26" s="417"/>
      <c r="AD26" s="417"/>
      <c r="AE26" s="417"/>
      <c r="AF26" s="417"/>
      <c r="AG26" s="418"/>
      <c r="AH26" s="359">
        <v>188</v>
      </c>
      <c r="AI26" s="360"/>
      <c r="AJ26" s="360"/>
      <c r="AK26" s="360"/>
      <c r="AL26" s="361"/>
      <c r="AM26" s="359">
        <v>545952</v>
      </c>
      <c r="AN26" s="360"/>
      <c r="AO26" s="360"/>
      <c r="AP26" s="360"/>
      <c r="AQ26" s="360"/>
      <c r="AR26" s="361"/>
      <c r="AS26" s="359">
        <v>2904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350000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7200</v>
      </c>
      <c r="R27" s="360"/>
      <c r="S27" s="360"/>
      <c r="T27" s="360"/>
      <c r="U27" s="360"/>
      <c r="V27" s="361"/>
      <c r="W27" s="449"/>
      <c r="X27" s="386"/>
      <c r="Y27" s="387"/>
      <c r="Z27" s="362" t="s">
        <v>171</v>
      </c>
      <c r="AA27" s="363"/>
      <c r="AB27" s="363"/>
      <c r="AC27" s="363"/>
      <c r="AD27" s="363"/>
      <c r="AE27" s="363"/>
      <c r="AF27" s="363"/>
      <c r="AG27" s="364"/>
      <c r="AH27" s="359">
        <v>100</v>
      </c>
      <c r="AI27" s="360"/>
      <c r="AJ27" s="360"/>
      <c r="AK27" s="360"/>
      <c r="AL27" s="361"/>
      <c r="AM27" s="359">
        <v>357800</v>
      </c>
      <c r="AN27" s="360"/>
      <c r="AO27" s="360"/>
      <c r="AP27" s="360"/>
      <c r="AQ27" s="360"/>
      <c r="AR27" s="361"/>
      <c r="AS27" s="359">
        <v>3578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4800000</v>
      </c>
      <c r="BO27" s="441"/>
      <c r="BP27" s="441"/>
      <c r="BQ27" s="441"/>
      <c r="BR27" s="441"/>
      <c r="BS27" s="441"/>
      <c r="BT27" s="441"/>
      <c r="BU27" s="442"/>
      <c r="BV27" s="440">
        <v>4800000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6600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8074389</v>
      </c>
      <c r="BO28" s="436"/>
      <c r="BP28" s="436"/>
      <c r="BQ28" s="436"/>
      <c r="BR28" s="436"/>
      <c r="BS28" s="436"/>
      <c r="BT28" s="436"/>
      <c r="BU28" s="437"/>
      <c r="BV28" s="435">
        <v>10727771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42</v>
      </c>
      <c r="M29" s="360"/>
      <c r="N29" s="360"/>
      <c r="O29" s="360"/>
      <c r="P29" s="361"/>
      <c r="Q29" s="359">
        <v>5900</v>
      </c>
      <c r="R29" s="360"/>
      <c r="S29" s="360"/>
      <c r="T29" s="360"/>
      <c r="U29" s="360"/>
      <c r="V29" s="361"/>
      <c r="W29" s="450"/>
      <c r="X29" s="451"/>
      <c r="Y29" s="452"/>
      <c r="Z29" s="362" t="s">
        <v>177</v>
      </c>
      <c r="AA29" s="363"/>
      <c r="AB29" s="363"/>
      <c r="AC29" s="363"/>
      <c r="AD29" s="363"/>
      <c r="AE29" s="363"/>
      <c r="AF29" s="363"/>
      <c r="AG29" s="364"/>
      <c r="AH29" s="359">
        <v>2922</v>
      </c>
      <c r="AI29" s="360"/>
      <c r="AJ29" s="360"/>
      <c r="AK29" s="360"/>
      <c r="AL29" s="361"/>
      <c r="AM29" s="359">
        <v>9264032</v>
      </c>
      <c r="AN29" s="360"/>
      <c r="AO29" s="360"/>
      <c r="AP29" s="360"/>
      <c r="AQ29" s="360"/>
      <c r="AR29" s="361"/>
      <c r="AS29" s="359">
        <v>3170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2821922</v>
      </c>
      <c r="BO29" s="407"/>
      <c r="BP29" s="407"/>
      <c r="BQ29" s="407"/>
      <c r="BR29" s="407"/>
      <c r="BS29" s="407"/>
      <c r="BT29" s="407"/>
      <c r="BU29" s="408"/>
      <c r="BV29" s="406">
        <v>2571347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8644566</v>
      </c>
      <c r="BO30" s="441"/>
      <c r="BP30" s="441"/>
      <c r="BQ30" s="441"/>
      <c r="BR30" s="441"/>
      <c r="BS30" s="441"/>
      <c r="BT30" s="441"/>
      <c r="BU30" s="442"/>
      <c r="BV30" s="440">
        <v>9364052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IF('各会計、関係団体の財政状況及び健全化判断比率'!B36="","",'各会計、関係団体の財政状況及び健全化判断比率'!B36)</f>
        <v>公設地方卸売市場事業特別会計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松戸市文化振興財団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病院事業会計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IF('各会計、関係団体の財政状況及び健全化判断比率'!B37="","",'各会計、関係団体の財政状況及び健全化判断比率'!B37)</f>
        <v>松戸都市計画事業新松戸駅東側地区土地区画整理事業特別会計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松戸市みどりと花の基金</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63"/>
      <c r="BE36" s="354">
        <f t="shared" si="1"/>
        <v>12</v>
      </c>
      <c r="BF36" s="354"/>
      <c r="BG36" s="355" t="str">
        <f>IF('各会計、関係団体の財政状況及び健全化判断比率'!B38="","",'各会計、関係団体の財政状況及び健全化判断比率'!B38)</f>
        <v>相模台地区土地区画整理事業特別会計</v>
      </c>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松戸市国際交流協会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松戸競輪特別会計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千葉県後期高齢者医療広域連合（特別会計）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北千葉広域水道企業団（水運用水供給事業会計）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Qh0iDNU6ZJMujDB1ZjvNckHSaAj+K9DU/1R96zFDSJuVzebT16pPTjgGQK6I+GGNGB20aF//gwUFDE4tHTBIQ==" saltValue="UE/B7KzFfJD4Qtg8O4sI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540</v>
      </c>
      <c r="D34" s="1136"/>
      <c r="E34" s="1137"/>
      <c r="F34" s="32">
        <v>6.51</v>
      </c>
      <c r="G34" s="33">
        <v>9.4</v>
      </c>
      <c r="H34" s="33">
        <v>7.48</v>
      </c>
      <c r="I34" s="33">
        <v>6.31</v>
      </c>
      <c r="J34" s="34">
        <v>6.58</v>
      </c>
      <c r="K34" s="22"/>
      <c r="L34" s="22"/>
      <c r="M34" s="22"/>
      <c r="N34" s="22"/>
      <c r="O34" s="22"/>
      <c r="P34" s="22"/>
    </row>
    <row r="35" spans="1:16" ht="39" customHeight="1" x14ac:dyDescent="0.2">
      <c r="A35" s="22"/>
      <c r="B35" s="35"/>
      <c r="C35" s="1132" t="s">
        <v>541</v>
      </c>
      <c r="D35" s="1132"/>
      <c r="E35" s="1133"/>
      <c r="F35" s="36">
        <v>8.66</v>
      </c>
      <c r="G35" s="37">
        <v>9.74</v>
      </c>
      <c r="H35" s="37">
        <v>10.97</v>
      </c>
      <c r="I35" s="37">
        <v>8.49</v>
      </c>
      <c r="J35" s="38">
        <v>5.72</v>
      </c>
      <c r="K35" s="22"/>
      <c r="L35" s="22"/>
      <c r="M35" s="22"/>
      <c r="N35" s="22"/>
      <c r="O35" s="22"/>
      <c r="P35" s="22"/>
    </row>
    <row r="36" spans="1:16" ht="39" customHeight="1" x14ac:dyDescent="0.2">
      <c r="A36" s="22"/>
      <c r="B36" s="35"/>
      <c r="C36" s="1132" t="s">
        <v>542</v>
      </c>
      <c r="D36" s="1132"/>
      <c r="E36" s="1133"/>
      <c r="F36" s="36">
        <v>1.56</v>
      </c>
      <c r="G36" s="37">
        <v>1.99</v>
      </c>
      <c r="H36" s="37">
        <v>2.52</v>
      </c>
      <c r="I36" s="37">
        <v>2.78</v>
      </c>
      <c r="J36" s="38">
        <v>3.01</v>
      </c>
      <c r="K36" s="22"/>
      <c r="L36" s="22"/>
      <c r="M36" s="22"/>
      <c r="N36" s="22"/>
      <c r="O36" s="22"/>
      <c r="P36" s="22"/>
    </row>
    <row r="37" spans="1:16" ht="39" customHeight="1" x14ac:dyDescent="0.2">
      <c r="A37" s="22"/>
      <c r="B37" s="35"/>
      <c r="C37" s="1132" t="s">
        <v>543</v>
      </c>
      <c r="D37" s="1132"/>
      <c r="E37" s="1133"/>
      <c r="F37" s="36">
        <v>1.56</v>
      </c>
      <c r="G37" s="37">
        <v>1.54</v>
      </c>
      <c r="H37" s="37">
        <v>1.67</v>
      </c>
      <c r="I37" s="37">
        <v>1.91</v>
      </c>
      <c r="J37" s="38">
        <v>1.94</v>
      </c>
      <c r="K37" s="22"/>
      <c r="L37" s="22"/>
      <c r="M37" s="22"/>
      <c r="N37" s="22"/>
      <c r="O37" s="22"/>
      <c r="P37" s="22"/>
    </row>
    <row r="38" spans="1:16" ht="39" customHeight="1" x14ac:dyDescent="0.2">
      <c r="A38" s="22"/>
      <c r="B38" s="35"/>
      <c r="C38" s="1132" t="s">
        <v>544</v>
      </c>
      <c r="D38" s="1132"/>
      <c r="E38" s="1133"/>
      <c r="F38" s="36">
        <v>1.82</v>
      </c>
      <c r="G38" s="37">
        <v>1.86</v>
      </c>
      <c r="H38" s="37">
        <v>1.66</v>
      </c>
      <c r="I38" s="37">
        <v>1.53</v>
      </c>
      <c r="J38" s="38">
        <v>1.22</v>
      </c>
      <c r="K38" s="22"/>
      <c r="L38" s="22"/>
      <c r="M38" s="22"/>
      <c r="N38" s="22"/>
      <c r="O38" s="22"/>
      <c r="P38" s="22"/>
    </row>
    <row r="39" spans="1:16" ht="39" customHeight="1" x14ac:dyDescent="0.2">
      <c r="A39" s="22"/>
      <c r="B39" s="35"/>
      <c r="C39" s="1132" t="s">
        <v>545</v>
      </c>
      <c r="D39" s="1132"/>
      <c r="E39" s="1133"/>
      <c r="F39" s="36">
        <v>0.75</v>
      </c>
      <c r="G39" s="37">
        <v>0.66</v>
      </c>
      <c r="H39" s="37">
        <v>0.53</v>
      </c>
      <c r="I39" s="37">
        <v>0.47</v>
      </c>
      <c r="J39" s="38">
        <v>1.05</v>
      </c>
      <c r="K39" s="22"/>
      <c r="L39" s="22"/>
      <c r="M39" s="22"/>
      <c r="N39" s="22"/>
      <c r="O39" s="22"/>
      <c r="P39" s="22"/>
    </row>
    <row r="40" spans="1:16" ht="39" customHeight="1" x14ac:dyDescent="0.2">
      <c r="A40" s="22"/>
      <c r="B40" s="35"/>
      <c r="C40" s="1132" t="s">
        <v>546</v>
      </c>
      <c r="D40" s="1132"/>
      <c r="E40" s="1133"/>
      <c r="F40" s="36">
        <v>2.5099999999999998</v>
      </c>
      <c r="G40" s="37">
        <v>0.97</v>
      </c>
      <c r="H40" s="37">
        <v>1.51</v>
      </c>
      <c r="I40" s="37">
        <v>1.2</v>
      </c>
      <c r="J40" s="38">
        <v>0.68</v>
      </c>
      <c r="K40" s="22"/>
      <c r="L40" s="22"/>
      <c r="M40" s="22"/>
      <c r="N40" s="22"/>
      <c r="O40" s="22"/>
      <c r="P40" s="22"/>
    </row>
    <row r="41" spans="1:16" ht="39" customHeight="1" x14ac:dyDescent="0.2">
      <c r="A41" s="22"/>
      <c r="B41" s="35"/>
      <c r="C41" s="1132" t="s">
        <v>547</v>
      </c>
      <c r="D41" s="1132"/>
      <c r="E41" s="1133"/>
      <c r="F41" s="36">
        <v>0.04</v>
      </c>
      <c r="G41" s="37">
        <v>0.04</v>
      </c>
      <c r="H41" s="37">
        <v>0.01</v>
      </c>
      <c r="I41" s="37">
        <v>0.08</v>
      </c>
      <c r="J41" s="38">
        <v>0.15</v>
      </c>
      <c r="K41" s="22"/>
      <c r="L41" s="22"/>
      <c r="M41" s="22"/>
      <c r="N41" s="22"/>
      <c r="O41" s="22"/>
      <c r="P41" s="22"/>
    </row>
    <row r="42" spans="1:16" ht="39" customHeight="1" x14ac:dyDescent="0.2">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549</v>
      </c>
      <c r="D43" s="1134"/>
      <c r="E43" s="1135"/>
      <c r="F43" s="41">
        <v>0.15</v>
      </c>
      <c r="G43" s="42">
        <v>0.1</v>
      </c>
      <c r="H43" s="42">
        <v>0.1</v>
      </c>
      <c r="I43" s="42">
        <v>0.09</v>
      </c>
      <c r="J43" s="43">
        <v>0.08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5kybueC5apAL2MZCb61PZ6AvmelYLxU2u3Mi4kafoPF6oSv7ars6TTO7Ta6PvmcGLzKqXRstkabBSmbUV6uag==" saltValue="tkXLCysE3rp6HAmPqNrs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10251</v>
      </c>
      <c r="L45" s="58">
        <v>10615</v>
      </c>
      <c r="M45" s="58">
        <v>10960</v>
      </c>
      <c r="N45" s="58">
        <v>11320</v>
      </c>
      <c r="O45" s="59">
        <v>11368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2">
      <c r="A48" s="46"/>
      <c r="B48" s="1163"/>
      <c r="C48" s="1164"/>
      <c r="D48" s="60"/>
      <c r="E48" s="1140" t="s">
        <v>13</v>
      </c>
      <c r="F48" s="1140"/>
      <c r="G48" s="1140"/>
      <c r="H48" s="1140"/>
      <c r="I48" s="1140"/>
      <c r="J48" s="1141"/>
      <c r="K48" s="61">
        <v>3719</v>
      </c>
      <c r="L48" s="62">
        <v>3708</v>
      </c>
      <c r="M48" s="62">
        <v>3522</v>
      </c>
      <c r="N48" s="62">
        <v>3183</v>
      </c>
      <c r="O48" s="63">
        <v>3056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2">
      <c r="A50" s="46"/>
      <c r="B50" s="1163"/>
      <c r="C50" s="1164"/>
      <c r="D50" s="60"/>
      <c r="E50" s="1140" t="s">
        <v>15</v>
      </c>
      <c r="F50" s="1140"/>
      <c r="G50" s="1140"/>
      <c r="H50" s="1140"/>
      <c r="I50" s="1140"/>
      <c r="J50" s="1141"/>
      <c r="K50" s="61">
        <v>222</v>
      </c>
      <c r="L50" s="62">
        <v>205</v>
      </c>
      <c r="M50" s="62">
        <v>228</v>
      </c>
      <c r="N50" s="62">
        <v>259</v>
      </c>
      <c r="O50" s="63">
        <v>301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12940</v>
      </c>
      <c r="L52" s="62">
        <v>13091</v>
      </c>
      <c r="M52" s="62">
        <v>12928</v>
      </c>
      <c r="N52" s="62">
        <v>12845</v>
      </c>
      <c r="O52" s="63">
        <v>12519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1252</v>
      </c>
      <c r="L53" s="67">
        <v>1437</v>
      </c>
      <c r="M53" s="67">
        <v>1782</v>
      </c>
      <c r="N53" s="67">
        <v>1917</v>
      </c>
      <c r="O53" s="68">
        <v>2206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570</v>
      </c>
      <c r="L58" s="82" t="s">
        <v>570</v>
      </c>
      <c r="M58" s="82" t="s">
        <v>570</v>
      </c>
      <c r="N58" s="82" t="s">
        <v>570</v>
      </c>
      <c r="O58" s="83" t="s">
        <v>570</v>
      </c>
    </row>
    <row r="59" spans="1:21" ht="31.5" customHeight="1" x14ac:dyDescent="0.2">
      <c r="B59" s="1148"/>
      <c r="C59" s="1149"/>
      <c r="D59" s="1155" t="s">
        <v>26</v>
      </c>
      <c r="E59" s="1156"/>
      <c r="F59" s="1156"/>
      <c r="G59" s="1156"/>
      <c r="H59" s="1156"/>
      <c r="I59" s="1156"/>
      <c r="J59" s="1157"/>
      <c r="K59" s="84" t="s">
        <v>570</v>
      </c>
      <c r="L59" s="85" t="s">
        <v>570</v>
      </c>
      <c r="M59" s="85" t="s">
        <v>570</v>
      </c>
      <c r="N59" s="85" t="s">
        <v>570</v>
      </c>
      <c r="O59" s="86" t="s">
        <v>570</v>
      </c>
    </row>
    <row r="60" spans="1:21" ht="31.5" customHeight="1" thickBot="1" x14ac:dyDescent="0.25">
      <c r="B60" s="1150"/>
      <c r="C60" s="1151"/>
      <c r="D60" s="1158" t="s">
        <v>27</v>
      </c>
      <c r="E60" s="1159"/>
      <c r="F60" s="1159"/>
      <c r="G60" s="1159"/>
      <c r="H60" s="1159"/>
      <c r="I60" s="1159"/>
      <c r="J60" s="1160"/>
      <c r="K60" s="87" t="s">
        <v>570</v>
      </c>
      <c r="L60" s="88" t="s">
        <v>570</v>
      </c>
      <c r="M60" s="88" t="s">
        <v>570</v>
      </c>
      <c r="N60" s="88" t="s">
        <v>570</v>
      </c>
      <c r="O60" s="89" t="s">
        <v>570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4kqihxpXXPmqZASzDhwhVwYBvS4M+Jot1xz4O9/YykdIKiSdEeHgR2STBOHFOhehUzHvldBv5+fQ2eGXNQGzg==" saltValue="luRM/dlYas4s8MMGcndY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81" t="s">
        <v>30</v>
      </c>
      <c r="C41" s="1182"/>
      <c r="D41" s="103"/>
      <c r="E41" s="1183" t="s">
        <v>31</v>
      </c>
      <c r="F41" s="1183"/>
      <c r="G41" s="1183"/>
      <c r="H41" s="1184"/>
      <c r="I41" s="330">
        <v>121265</v>
      </c>
      <c r="J41" s="331">
        <v>126066</v>
      </c>
      <c r="K41" s="331">
        <v>124962</v>
      </c>
      <c r="L41" s="331">
        <v>123235</v>
      </c>
      <c r="M41" s="332">
        <v>122609</v>
      </c>
    </row>
    <row r="42" spans="2:13" ht="27.75" customHeight="1" x14ac:dyDescent="0.2">
      <c r="B42" s="1171"/>
      <c r="C42" s="1172"/>
      <c r="D42" s="104"/>
      <c r="E42" s="1175" t="s">
        <v>32</v>
      </c>
      <c r="F42" s="1175"/>
      <c r="G42" s="1175"/>
      <c r="H42" s="1176"/>
      <c r="I42" s="333">
        <v>2626</v>
      </c>
      <c r="J42" s="334">
        <v>3116</v>
      </c>
      <c r="K42" s="334">
        <v>2888</v>
      </c>
      <c r="L42" s="334">
        <v>2629</v>
      </c>
      <c r="M42" s="335">
        <v>2328</v>
      </c>
    </row>
    <row r="43" spans="2:13" ht="27.75" customHeight="1" x14ac:dyDescent="0.2">
      <c r="B43" s="1171"/>
      <c r="C43" s="1172"/>
      <c r="D43" s="104"/>
      <c r="E43" s="1175" t="s">
        <v>33</v>
      </c>
      <c r="F43" s="1175"/>
      <c r="G43" s="1175"/>
      <c r="H43" s="1176"/>
      <c r="I43" s="333">
        <v>38986</v>
      </c>
      <c r="J43" s="334">
        <v>39228</v>
      </c>
      <c r="K43" s="334">
        <v>38423</v>
      </c>
      <c r="L43" s="334">
        <v>38061</v>
      </c>
      <c r="M43" s="335">
        <v>37881</v>
      </c>
    </row>
    <row r="44" spans="2:13" ht="27.75" customHeight="1" x14ac:dyDescent="0.2">
      <c r="B44" s="1171"/>
      <c r="C44" s="1172"/>
      <c r="D44" s="104"/>
      <c r="E44" s="1175" t="s">
        <v>34</v>
      </c>
      <c r="F44" s="1175"/>
      <c r="G44" s="1175"/>
      <c r="H44" s="1176"/>
      <c r="I44" s="333" t="s">
        <v>493</v>
      </c>
      <c r="J44" s="334" t="s">
        <v>493</v>
      </c>
      <c r="K44" s="334" t="s">
        <v>493</v>
      </c>
      <c r="L44" s="334" t="s">
        <v>493</v>
      </c>
      <c r="M44" s="335" t="s">
        <v>493</v>
      </c>
    </row>
    <row r="45" spans="2:13" ht="27.75" customHeight="1" x14ac:dyDescent="0.2">
      <c r="B45" s="1171"/>
      <c r="C45" s="1172"/>
      <c r="D45" s="104"/>
      <c r="E45" s="1175" t="s">
        <v>35</v>
      </c>
      <c r="F45" s="1175"/>
      <c r="G45" s="1175"/>
      <c r="H45" s="1176"/>
      <c r="I45" s="333">
        <v>18525</v>
      </c>
      <c r="J45" s="334">
        <v>18423</v>
      </c>
      <c r="K45" s="334">
        <v>17963</v>
      </c>
      <c r="L45" s="334">
        <v>18764</v>
      </c>
      <c r="M45" s="335">
        <v>18378</v>
      </c>
    </row>
    <row r="46" spans="2:13" ht="27.75" customHeight="1" x14ac:dyDescent="0.2">
      <c r="B46" s="1171"/>
      <c r="C46" s="1172"/>
      <c r="D46" s="105"/>
      <c r="E46" s="1175" t="s">
        <v>36</v>
      </c>
      <c r="F46" s="1175"/>
      <c r="G46" s="1175"/>
      <c r="H46" s="1176"/>
      <c r="I46" s="333" t="s">
        <v>493</v>
      </c>
      <c r="J46" s="334" t="s">
        <v>493</v>
      </c>
      <c r="K46" s="334" t="s">
        <v>493</v>
      </c>
      <c r="L46" s="334" t="s">
        <v>493</v>
      </c>
      <c r="M46" s="335" t="s">
        <v>493</v>
      </c>
    </row>
    <row r="47" spans="2:13" ht="27.75" customHeight="1" x14ac:dyDescent="0.2">
      <c r="B47" s="1171"/>
      <c r="C47" s="1172"/>
      <c r="D47" s="106"/>
      <c r="E47" s="1185" t="s">
        <v>37</v>
      </c>
      <c r="F47" s="1186"/>
      <c r="G47" s="1186"/>
      <c r="H47" s="1187"/>
      <c r="I47" s="333" t="s">
        <v>493</v>
      </c>
      <c r="J47" s="334" t="s">
        <v>493</v>
      </c>
      <c r="K47" s="334" t="s">
        <v>493</v>
      </c>
      <c r="L47" s="334" t="s">
        <v>493</v>
      </c>
      <c r="M47" s="335" t="s">
        <v>493</v>
      </c>
    </row>
    <row r="48" spans="2:13" ht="27.75" customHeight="1" x14ac:dyDescent="0.2">
      <c r="B48" s="1171"/>
      <c r="C48" s="1172"/>
      <c r="D48" s="104"/>
      <c r="E48" s="1175" t="s">
        <v>38</v>
      </c>
      <c r="F48" s="1175"/>
      <c r="G48" s="1175"/>
      <c r="H48" s="1176"/>
      <c r="I48" s="333" t="s">
        <v>493</v>
      </c>
      <c r="J48" s="334" t="s">
        <v>493</v>
      </c>
      <c r="K48" s="334" t="s">
        <v>493</v>
      </c>
      <c r="L48" s="334" t="s">
        <v>493</v>
      </c>
      <c r="M48" s="335" t="s">
        <v>493</v>
      </c>
    </row>
    <row r="49" spans="2:13" ht="27.75" customHeight="1" x14ac:dyDescent="0.2">
      <c r="B49" s="1173"/>
      <c r="C49" s="1174"/>
      <c r="D49" s="104"/>
      <c r="E49" s="1175" t="s">
        <v>39</v>
      </c>
      <c r="F49" s="1175"/>
      <c r="G49" s="1175"/>
      <c r="H49" s="1176"/>
      <c r="I49" s="333" t="s">
        <v>493</v>
      </c>
      <c r="J49" s="334" t="s">
        <v>493</v>
      </c>
      <c r="K49" s="334" t="s">
        <v>493</v>
      </c>
      <c r="L49" s="334" t="s">
        <v>493</v>
      </c>
      <c r="M49" s="335" t="s">
        <v>493</v>
      </c>
    </row>
    <row r="50" spans="2:13" ht="27.75" customHeight="1" x14ac:dyDescent="0.2">
      <c r="B50" s="1169" t="s">
        <v>40</v>
      </c>
      <c r="C50" s="1170"/>
      <c r="D50" s="107"/>
      <c r="E50" s="1175" t="s">
        <v>41</v>
      </c>
      <c r="F50" s="1175"/>
      <c r="G50" s="1175"/>
      <c r="H50" s="1176"/>
      <c r="I50" s="333">
        <v>29673</v>
      </c>
      <c r="J50" s="334">
        <v>34504</v>
      </c>
      <c r="K50" s="334">
        <v>33369</v>
      </c>
      <c r="L50" s="334">
        <v>32301</v>
      </c>
      <c r="M50" s="335">
        <v>28369</v>
      </c>
    </row>
    <row r="51" spans="2:13" ht="27.75" customHeight="1" x14ac:dyDescent="0.2">
      <c r="B51" s="1171"/>
      <c r="C51" s="1172"/>
      <c r="D51" s="104"/>
      <c r="E51" s="1175" t="s">
        <v>42</v>
      </c>
      <c r="F51" s="1175"/>
      <c r="G51" s="1175"/>
      <c r="H51" s="1176"/>
      <c r="I51" s="333">
        <v>38468</v>
      </c>
      <c r="J51" s="334">
        <v>38846</v>
      </c>
      <c r="K51" s="334">
        <v>39387</v>
      </c>
      <c r="L51" s="334">
        <v>38510</v>
      </c>
      <c r="M51" s="335">
        <v>40066</v>
      </c>
    </row>
    <row r="52" spans="2:13" ht="27.75" customHeight="1" x14ac:dyDescent="0.2">
      <c r="B52" s="1173"/>
      <c r="C52" s="1174"/>
      <c r="D52" s="104"/>
      <c r="E52" s="1175" t="s">
        <v>43</v>
      </c>
      <c r="F52" s="1175"/>
      <c r="G52" s="1175"/>
      <c r="H52" s="1176"/>
      <c r="I52" s="333">
        <v>111253</v>
      </c>
      <c r="J52" s="334">
        <v>110559</v>
      </c>
      <c r="K52" s="334">
        <v>106670</v>
      </c>
      <c r="L52" s="334">
        <v>100497</v>
      </c>
      <c r="M52" s="335">
        <v>93166</v>
      </c>
    </row>
    <row r="53" spans="2:13" ht="27.75" customHeight="1" thickBot="1" x14ac:dyDescent="0.25">
      <c r="B53" s="1177" t="s">
        <v>19</v>
      </c>
      <c r="C53" s="1178"/>
      <c r="D53" s="108"/>
      <c r="E53" s="1179" t="s">
        <v>44</v>
      </c>
      <c r="F53" s="1179"/>
      <c r="G53" s="1179"/>
      <c r="H53" s="1180"/>
      <c r="I53" s="336">
        <v>2008</v>
      </c>
      <c r="J53" s="337">
        <v>2925</v>
      </c>
      <c r="K53" s="337">
        <v>4809</v>
      </c>
      <c r="L53" s="337">
        <v>11383</v>
      </c>
      <c r="M53" s="338">
        <v>19596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tVyH339JVD+2b8bmtOV0tbDO6TV0mKW1uGCxRrdI89Z9hgmZW7ylFkZQ+xtK/kTuYL0kAlF1Nqfp+Dm9jy7Wg==" saltValue="3lpV0luwG183BRHKh5Y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12989</v>
      </c>
      <c r="G55" s="339">
        <v>10728</v>
      </c>
      <c r="H55" s="340">
        <v>8074</v>
      </c>
    </row>
    <row r="56" spans="2:8" ht="52.5" customHeight="1" x14ac:dyDescent="0.2">
      <c r="B56" s="120"/>
      <c r="C56" s="1198" t="s">
        <v>47</v>
      </c>
      <c r="D56" s="1198"/>
      <c r="E56" s="1199"/>
      <c r="F56" s="341">
        <v>2248</v>
      </c>
      <c r="G56" s="341">
        <v>2571</v>
      </c>
      <c r="H56" s="342">
        <v>2822</v>
      </c>
    </row>
    <row r="57" spans="2:8" ht="53.25" customHeight="1" x14ac:dyDescent="0.2">
      <c r="B57" s="120"/>
      <c r="C57" s="1200" t="s">
        <v>48</v>
      </c>
      <c r="D57" s="1200"/>
      <c r="E57" s="1201"/>
      <c r="F57" s="343">
        <v>8621</v>
      </c>
      <c r="G57" s="343">
        <v>9364</v>
      </c>
      <c r="H57" s="344">
        <v>8645</v>
      </c>
    </row>
    <row r="58" spans="2:8" ht="45.75" customHeight="1" x14ac:dyDescent="0.2">
      <c r="B58" s="121"/>
      <c r="C58" s="1188" t="s">
        <v>555</v>
      </c>
      <c r="D58" s="1189"/>
      <c r="E58" s="1190"/>
      <c r="F58" s="345">
        <v>6705</v>
      </c>
      <c r="G58" s="345">
        <v>6706</v>
      </c>
      <c r="H58" s="346">
        <v>6707</v>
      </c>
    </row>
    <row r="59" spans="2:8" ht="45.75" customHeight="1" x14ac:dyDescent="0.2">
      <c r="B59" s="121"/>
      <c r="C59" s="1188" t="s">
        <v>556</v>
      </c>
      <c r="D59" s="1189"/>
      <c r="E59" s="1190"/>
      <c r="F59" s="345">
        <v>762</v>
      </c>
      <c r="G59" s="345">
        <v>762</v>
      </c>
      <c r="H59" s="346">
        <v>762</v>
      </c>
    </row>
    <row r="60" spans="2:8" ht="45.75" customHeight="1" x14ac:dyDescent="0.2">
      <c r="B60" s="121"/>
      <c r="C60" s="1188" t="s">
        <v>557</v>
      </c>
      <c r="D60" s="1189"/>
      <c r="E60" s="1190"/>
      <c r="F60" s="345">
        <v>139</v>
      </c>
      <c r="G60" s="345">
        <v>183</v>
      </c>
      <c r="H60" s="346">
        <v>168</v>
      </c>
    </row>
    <row r="61" spans="2:8" ht="45.75" customHeight="1" x14ac:dyDescent="0.2">
      <c r="B61" s="121"/>
      <c r="C61" s="1188" t="s">
        <v>558</v>
      </c>
      <c r="D61" s="1189"/>
      <c r="E61" s="1190"/>
      <c r="F61" s="345">
        <v>132</v>
      </c>
      <c r="G61" s="345">
        <v>132</v>
      </c>
      <c r="H61" s="346">
        <v>132</v>
      </c>
    </row>
    <row r="62" spans="2:8" ht="45.75" customHeight="1" thickBot="1" x14ac:dyDescent="0.25">
      <c r="B62" s="122"/>
      <c r="C62" s="1191" t="s">
        <v>559</v>
      </c>
      <c r="D62" s="1192"/>
      <c r="E62" s="1193"/>
      <c r="F62" s="347">
        <v>123</v>
      </c>
      <c r="G62" s="347">
        <v>123</v>
      </c>
      <c r="H62" s="348">
        <v>123</v>
      </c>
    </row>
    <row r="63" spans="2:8" ht="52.5" customHeight="1" thickBot="1" x14ac:dyDescent="0.25">
      <c r="B63" s="123"/>
      <c r="C63" s="1194" t="s">
        <v>49</v>
      </c>
      <c r="D63" s="1194"/>
      <c r="E63" s="1195"/>
      <c r="F63" s="349">
        <v>23858</v>
      </c>
      <c r="G63" s="349">
        <v>22663</v>
      </c>
      <c r="H63" s="350">
        <v>19541</v>
      </c>
    </row>
    <row r="64" spans="2:8" ht="13" x14ac:dyDescent="0.2"/>
  </sheetData>
  <sheetProtection algorithmName="SHA-512" hashValue="fcrC8g3nuxmTsYEWA9v9H0J0BubnlOmwlsCjk8jjKi+72cVV3Pjz3gJqgk2fANQIuyWIKphsVPGWuIoMCvmbDQ==" saltValue="gMqJeI+2B2R5jr/GtSYC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20400</v>
      </c>
      <c r="E3" s="142"/>
      <c r="F3" s="143">
        <v>39221</v>
      </c>
      <c r="G3" s="144"/>
      <c r="H3" s="145"/>
    </row>
    <row r="4" spans="1:8" x14ac:dyDescent="0.2">
      <c r="A4" s="146"/>
      <c r="B4" s="147"/>
      <c r="C4" s="148"/>
      <c r="D4" s="149">
        <v>12801</v>
      </c>
      <c r="E4" s="150"/>
      <c r="F4" s="151">
        <v>24821</v>
      </c>
      <c r="G4" s="152"/>
      <c r="H4" s="153"/>
    </row>
    <row r="5" spans="1:8" x14ac:dyDescent="0.2">
      <c r="A5" s="134" t="s">
        <v>525</v>
      </c>
      <c r="B5" s="139"/>
      <c r="C5" s="140"/>
      <c r="D5" s="141">
        <v>30891</v>
      </c>
      <c r="E5" s="142"/>
      <c r="F5" s="143">
        <v>38566</v>
      </c>
      <c r="G5" s="144"/>
      <c r="H5" s="145"/>
    </row>
    <row r="6" spans="1:8" x14ac:dyDescent="0.2">
      <c r="A6" s="146"/>
      <c r="B6" s="147"/>
      <c r="C6" s="148"/>
      <c r="D6" s="149">
        <v>17021</v>
      </c>
      <c r="E6" s="150"/>
      <c r="F6" s="151">
        <v>24059</v>
      </c>
      <c r="G6" s="152"/>
      <c r="H6" s="153"/>
    </row>
    <row r="7" spans="1:8" x14ac:dyDescent="0.2">
      <c r="A7" s="134" t="s">
        <v>526</v>
      </c>
      <c r="B7" s="139"/>
      <c r="C7" s="140"/>
      <c r="D7" s="141">
        <v>28976</v>
      </c>
      <c r="E7" s="142"/>
      <c r="F7" s="143">
        <v>35156</v>
      </c>
      <c r="G7" s="144"/>
      <c r="H7" s="145"/>
    </row>
    <row r="8" spans="1:8" x14ac:dyDescent="0.2">
      <c r="A8" s="146"/>
      <c r="B8" s="147"/>
      <c r="C8" s="148"/>
      <c r="D8" s="149">
        <v>17299</v>
      </c>
      <c r="E8" s="150"/>
      <c r="F8" s="151">
        <v>22430</v>
      </c>
      <c r="G8" s="152"/>
      <c r="H8" s="153"/>
    </row>
    <row r="9" spans="1:8" x14ac:dyDescent="0.2">
      <c r="A9" s="134" t="s">
        <v>527</v>
      </c>
      <c r="B9" s="139"/>
      <c r="C9" s="140"/>
      <c r="D9" s="141">
        <v>28059</v>
      </c>
      <c r="E9" s="142"/>
      <c r="F9" s="143">
        <v>37029</v>
      </c>
      <c r="G9" s="144"/>
      <c r="H9" s="145"/>
    </row>
    <row r="10" spans="1:8" x14ac:dyDescent="0.2">
      <c r="A10" s="146"/>
      <c r="B10" s="147"/>
      <c r="C10" s="148"/>
      <c r="D10" s="149">
        <v>17793</v>
      </c>
      <c r="E10" s="150"/>
      <c r="F10" s="151">
        <v>23232</v>
      </c>
      <c r="G10" s="152"/>
      <c r="H10" s="153"/>
    </row>
    <row r="11" spans="1:8" x14ac:dyDescent="0.2">
      <c r="A11" s="134" t="s">
        <v>528</v>
      </c>
      <c r="B11" s="139"/>
      <c r="C11" s="140"/>
      <c r="D11" s="141">
        <v>33347</v>
      </c>
      <c r="E11" s="142"/>
      <c r="F11" s="143">
        <v>44805</v>
      </c>
      <c r="G11" s="144"/>
      <c r="H11" s="145"/>
    </row>
    <row r="12" spans="1:8" x14ac:dyDescent="0.2">
      <c r="A12" s="146"/>
      <c r="B12" s="147"/>
      <c r="C12" s="154"/>
      <c r="D12" s="149">
        <v>25720</v>
      </c>
      <c r="E12" s="150"/>
      <c r="F12" s="151">
        <v>29857</v>
      </c>
      <c r="G12" s="152"/>
      <c r="H12" s="153"/>
    </row>
    <row r="13" spans="1:8" x14ac:dyDescent="0.2">
      <c r="A13" s="134"/>
      <c r="B13" s="139"/>
      <c r="C13" s="140"/>
      <c r="D13" s="141">
        <v>28335</v>
      </c>
      <c r="E13" s="142"/>
      <c r="F13" s="143">
        <v>38955</v>
      </c>
      <c r="G13" s="155"/>
      <c r="H13" s="145"/>
    </row>
    <row r="14" spans="1:8" x14ac:dyDescent="0.2">
      <c r="A14" s="146"/>
      <c r="B14" s="147"/>
      <c r="C14" s="148"/>
      <c r="D14" s="149">
        <v>18127</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6.51</v>
      </c>
      <c r="C19" s="156">
        <f>ROUND(VALUE(SUBSTITUTE(実質収支比率等に係る経年分析!G$48,"▲","-")),2)</f>
        <v>9.41</v>
      </c>
      <c r="D19" s="156">
        <f>ROUND(VALUE(SUBSTITUTE(実質収支比率等に係る経年分析!H$48,"▲","-")),2)</f>
        <v>7.49</v>
      </c>
      <c r="E19" s="156">
        <f>ROUND(VALUE(SUBSTITUTE(実質収支比率等に係る経年分析!I$48,"▲","-")),2)</f>
        <v>6.32</v>
      </c>
      <c r="F19" s="156">
        <f>ROUND(VALUE(SUBSTITUTE(実質収支比率等に係る経年分析!J$48,"▲","-")),2)</f>
        <v>6.59</v>
      </c>
    </row>
    <row r="20" spans="1:11" x14ac:dyDescent="0.2">
      <c r="A20" s="156" t="s">
        <v>53</v>
      </c>
      <c r="B20" s="156">
        <f>ROUND(VALUE(SUBSTITUTE(実質収支比率等に係る経年分析!F$47,"▲","-")),2)</f>
        <v>13.45</v>
      </c>
      <c r="C20" s="156">
        <f>ROUND(VALUE(SUBSTITUTE(実質収支比率等に係る経年分析!G$47,"▲","-")),2)</f>
        <v>16.45</v>
      </c>
      <c r="D20" s="156">
        <f>ROUND(VALUE(SUBSTITUTE(実質収支比率等に係る経年分析!H$47,"▲","-")),2)</f>
        <v>13.85</v>
      </c>
      <c r="E20" s="156">
        <f>ROUND(VALUE(SUBSTITUTE(実質収支比率等に係る経年分析!I$47,"▲","-")),2)</f>
        <v>11.26</v>
      </c>
      <c r="F20" s="156">
        <f>ROUND(VALUE(SUBSTITUTE(実質収支比率等に係る経年分析!J$47,"▲","-")),2)</f>
        <v>8.23</v>
      </c>
    </row>
    <row r="21" spans="1:11" x14ac:dyDescent="0.2">
      <c r="A21" s="156" t="s">
        <v>54</v>
      </c>
      <c r="B21" s="156">
        <f>IF(ISNUMBER(VALUE(SUBSTITUTE(実質収支比率等に係る経年分析!F$49,"▲","-"))),ROUND(VALUE(SUBSTITUTE(実質収支比率等に係る経年分析!F$49,"▲","-")),2),NA())</f>
        <v>-0.34</v>
      </c>
      <c r="C21" s="156">
        <f>IF(ISNUMBER(VALUE(SUBSTITUTE(実質収支比率等に係る経年分析!G$49,"▲","-"))),ROUND(VALUE(SUBSTITUTE(実質収支比率等に係る経年分析!G$49,"▲","-")),2),NA())</f>
        <v>6.96</v>
      </c>
      <c r="D21" s="156">
        <f>IF(ISNUMBER(VALUE(SUBSTITUTE(実質収支比率等に係る経年分析!H$49,"▲","-"))),ROUND(VALUE(SUBSTITUTE(実質収支比率等に係る経年分析!H$49,"▲","-")),2),NA())</f>
        <v>-5</v>
      </c>
      <c r="E21" s="156">
        <f>IF(ISNUMBER(VALUE(SUBSTITUTE(実質収支比率等に係る経年分析!I$49,"▲","-"))),ROUND(VALUE(SUBSTITUTE(実質収支比率等に係る経年分析!I$49,"▲","-")),2),NA())</f>
        <v>-3.42</v>
      </c>
      <c r="F21" s="156">
        <f>IF(ISNUMBER(VALUE(SUBSTITUTE(実質収支比率等に係る経年分析!J$49,"▲","-"))),ROUND(VALUE(SUBSTITUTE(実質収支比率等に係る経年分析!J$49,"▲","-")),2),NA())</f>
        <v>-2.25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0.15</v>
      </c>
    </row>
    <row r="30" spans="1:11" x14ac:dyDescent="0.2">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2.5099999999999998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1.51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1.05</v>
      </c>
    </row>
    <row r="32" spans="1:11" x14ac:dyDescent="0.2">
      <c r="A32" s="157" t="str">
        <f>IF(連結実質赤字比率に係る赤字・黒字の構成分析!C$38="",NA(),連結実質赤字比率に係る赤字・黒字の構成分析!C$38)</f>
        <v>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1.22</v>
      </c>
    </row>
    <row r="33" spans="1:16" x14ac:dyDescent="0.2">
      <c r="A33" s="157" t="str">
        <f>IF(連結実質赤字比率に係る赤字・黒字の構成分析!C$37="",NA(),連結実質赤字比率に係る赤字・黒字の構成分析!C$37)</f>
        <v>松戸競輪特別会計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8.66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12940</v>
      </c>
      <c r="E42" s="158"/>
      <c r="F42" s="158"/>
      <c r="G42" s="158">
        <f>'実質公債費比率（分子）の構造'!L$52</f>
        <v>13091</v>
      </c>
      <c r="H42" s="158"/>
      <c r="I42" s="158"/>
      <c r="J42" s="158">
        <f>'実質公債費比率（分子）の構造'!M$52</f>
        <v>12928</v>
      </c>
      <c r="K42" s="158"/>
      <c r="L42" s="158"/>
      <c r="M42" s="158">
        <f>'実質公債費比率（分子）の構造'!N$52</f>
        <v>12845</v>
      </c>
      <c r="N42" s="158"/>
      <c r="O42" s="158"/>
      <c r="P42" s="158">
        <f>'実質公債費比率（分子）の構造'!O$52</f>
        <v>12519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222</v>
      </c>
      <c r="C44" s="158"/>
      <c r="D44" s="158"/>
      <c r="E44" s="158">
        <f>'実質公債費比率（分子）の構造'!L$50</f>
        <v>205</v>
      </c>
      <c r="F44" s="158"/>
      <c r="G44" s="158"/>
      <c r="H44" s="158">
        <f>'実質公債費比率（分子）の構造'!M$50</f>
        <v>228</v>
      </c>
      <c r="I44" s="158"/>
      <c r="J44" s="158"/>
      <c r="K44" s="158">
        <f>'実質公債費比率（分子）の構造'!N$50</f>
        <v>259</v>
      </c>
      <c r="L44" s="158"/>
      <c r="M44" s="158"/>
      <c r="N44" s="158">
        <f>'実質公債費比率（分子）の構造'!O$50</f>
        <v>301</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3719</v>
      </c>
      <c r="C46" s="158"/>
      <c r="D46" s="158"/>
      <c r="E46" s="158">
        <f>'実質公債費比率（分子）の構造'!L$48</f>
        <v>3708</v>
      </c>
      <c r="F46" s="158"/>
      <c r="G46" s="158"/>
      <c r="H46" s="158">
        <f>'実質公債費比率（分子）の構造'!M$48</f>
        <v>3522</v>
      </c>
      <c r="I46" s="158"/>
      <c r="J46" s="158"/>
      <c r="K46" s="158">
        <f>'実質公債費比率（分子）の構造'!N$48</f>
        <v>3183</v>
      </c>
      <c r="L46" s="158"/>
      <c r="M46" s="158"/>
      <c r="N46" s="158">
        <f>'実質公債費比率（分子）の構造'!O$48</f>
        <v>3056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10251</v>
      </c>
      <c r="C49" s="158"/>
      <c r="D49" s="158"/>
      <c r="E49" s="158">
        <f>'実質公債費比率（分子）の構造'!L$45</f>
        <v>10615</v>
      </c>
      <c r="F49" s="158"/>
      <c r="G49" s="158"/>
      <c r="H49" s="158">
        <f>'実質公債費比率（分子）の構造'!M$45</f>
        <v>10960</v>
      </c>
      <c r="I49" s="158"/>
      <c r="J49" s="158"/>
      <c r="K49" s="158">
        <f>'実質公債費比率（分子）の構造'!N$45</f>
        <v>11320</v>
      </c>
      <c r="L49" s="158"/>
      <c r="M49" s="158"/>
      <c r="N49" s="158">
        <f>'実質公債費比率（分子）の構造'!O$45</f>
        <v>11368</v>
      </c>
      <c r="O49" s="158"/>
      <c r="P49" s="158"/>
    </row>
    <row r="50" spans="1:16" x14ac:dyDescent="0.2">
      <c r="A50" s="158" t="s">
        <v>67</v>
      </c>
      <c r="B50" s="158" t="e">
        <f>NA()</f>
        <v>#N/A</v>
      </c>
      <c r="C50" s="158">
        <f>IF(ISNUMBER('実質公債費比率（分子）の構造'!K$53),'実質公債費比率（分子）の構造'!K$53,NA())</f>
        <v>1252</v>
      </c>
      <c r="D50" s="158" t="e">
        <f>NA()</f>
        <v>#N/A</v>
      </c>
      <c r="E50" s="158" t="e">
        <f>NA()</f>
        <v>#N/A</v>
      </c>
      <c r="F50" s="158">
        <f>IF(ISNUMBER('実質公債費比率（分子）の構造'!L$53),'実質公債費比率（分子）の構造'!L$53,NA())</f>
        <v>1437</v>
      </c>
      <c r="G50" s="158" t="e">
        <f>NA()</f>
        <v>#N/A</v>
      </c>
      <c r="H50" s="158" t="e">
        <f>NA()</f>
        <v>#N/A</v>
      </c>
      <c r="I50" s="158">
        <f>IF(ISNUMBER('実質公債費比率（分子）の構造'!M$53),'実質公債費比率（分子）の構造'!M$53,NA())</f>
        <v>1782</v>
      </c>
      <c r="J50" s="158" t="e">
        <f>NA()</f>
        <v>#N/A</v>
      </c>
      <c r="K50" s="158" t="e">
        <f>NA()</f>
        <v>#N/A</v>
      </c>
      <c r="L50" s="158">
        <f>IF(ISNUMBER('実質公債費比率（分子）の構造'!N$53),'実質公債費比率（分子）の構造'!N$53,NA())</f>
        <v>1917</v>
      </c>
      <c r="M50" s="158" t="e">
        <f>NA()</f>
        <v>#N/A</v>
      </c>
      <c r="N50" s="158" t="e">
        <f>NA()</f>
        <v>#N/A</v>
      </c>
      <c r="O50" s="158">
        <f>IF(ISNUMBER('実質公債費比率（分子）の構造'!O$53),'実質公債費比率（分子）の構造'!O$53,NA())</f>
        <v>2206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111253</v>
      </c>
      <c r="E56" s="157"/>
      <c r="F56" s="157"/>
      <c r="G56" s="157">
        <f>'将来負担比率（分子）の構造'!J$52</f>
        <v>110559</v>
      </c>
      <c r="H56" s="157"/>
      <c r="I56" s="157"/>
      <c r="J56" s="157">
        <f>'将来負担比率（分子）の構造'!K$52</f>
        <v>106670</v>
      </c>
      <c r="K56" s="157"/>
      <c r="L56" s="157"/>
      <c r="M56" s="157">
        <f>'将来負担比率（分子）の構造'!L$52</f>
        <v>100497</v>
      </c>
      <c r="N56" s="157"/>
      <c r="O56" s="157"/>
      <c r="P56" s="157">
        <f>'将来負担比率（分子）の構造'!M$52</f>
        <v>93166</v>
      </c>
    </row>
    <row r="57" spans="1:16" x14ac:dyDescent="0.2">
      <c r="A57" s="157" t="s">
        <v>42</v>
      </c>
      <c r="B57" s="157"/>
      <c r="C57" s="157"/>
      <c r="D57" s="157">
        <f>'将来負担比率（分子）の構造'!I$51</f>
        <v>38468</v>
      </c>
      <c r="E57" s="157"/>
      <c r="F57" s="157"/>
      <c r="G57" s="157">
        <f>'将来負担比率（分子）の構造'!J$51</f>
        <v>38846</v>
      </c>
      <c r="H57" s="157"/>
      <c r="I57" s="157"/>
      <c r="J57" s="157">
        <f>'将来負担比率（分子）の構造'!K$51</f>
        <v>39387</v>
      </c>
      <c r="K57" s="157"/>
      <c r="L57" s="157"/>
      <c r="M57" s="157">
        <f>'将来負担比率（分子）の構造'!L$51</f>
        <v>38510</v>
      </c>
      <c r="N57" s="157"/>
      <c r="O57" s="157"/>
      <c r="P57" s="157">
        <f>'将来負担比率（分子）の構造'!M$51</f>
        <v>40066</v>
      </c>
    </row>
    <row r="58" spans="1:16" x14ac:dyDescent="0.2">
      <c r="A58" s="157" t="s">
        <v>41</v>
      </c>
      <c r="B58" s="157"/>
      <c r="C58" s="157"/>
      <c r="D58" s="157">
        <f>'将来負担比率（分子）の構造'!I$50</f>
        <v>29673</v>
      </c>
      <c r="E58" s="157"/>
      <c r="F58" s="157"/>
      <c r="G58" s="157">
        <f>'将来負担比率（分子）の構造'!J$50</f>
        <v>34504</v>
      </c>
      <c r="H58" s="157"/>
      <c r="I58" s="157"/>
      <c r="J58" s="157">
        <f>'将来負担比率（分子）の構造'!K$50</f>
        <v>33369</v>
      </c>
      <c r="K58" s="157"/>
      <c r="L58" s="157"/>
      <c r="M58" s="157">
        <f>'将来負担比率（分子）の構造'!L$50</f>
        <v>32301</v>
      </c>
      <c r="N58" s="157"/>
      <c r="O58" s="157"/>
      <c r="P58" s="157">
        <f>'将来負担比率（分子）の構造'!M$50</f>
        <v>28369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18525</v>
      </c>
      <c r="C62" s="157"/>
      <c r="D62" s="157"/>
      <c r="E62" s="157">
        <f>'将来負担比率（分子）の構造'!J$45</f>
        <v>18423</v>
      </c>
      <c r="F62" s="157"/>
      <c r="G62" s="157"/>
      <c r="H62" s="157">
        <f>'将来負担比率（分子）の構造'!K$45</f>
        <v>17963</v>
      </c>
      <c r="I62" s="157"/>
      <c r="J62" s="157"/>
      <c r="K62" s="157">
        <f>'将来負担比率（分子）の構造'!L$45</f>
        <v>18764</v>
      </c>
      <c r="L62" s="157"/>
      <c r="M62" s="157"/>
      <c r="N62" s="157">
        <f>'将来負担比率（分子）の構造'!M$45</f>
        <v>18378</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38986</v>
      </c>
      <c r="C64" s="157"/>
      <c r="D64" s="157"/>
      <c r="E64" s="157">
        <f>'将来負担比率（分子）の構造'!J$43</f>
        <v>39228</v>
      </c>
      <c r="F64" s="157"/>
      <c r="G64" s="157"/>
      <c r="H64" s="157">
        <f>'将来負担比率（分子）の構造'!K$43</f>
        <v>38423</v>
      </c>
      <c r="I64" s="157"/>
      <c r="J64" s="157"/>
      <c r="K64" s="157">
        <f>'将来負担比率（分子）の構造'!L$43</f>
        <v>38061</v>
      </c>
      <c r="L64" s="157"/>
      <c r="M64" s="157"/>
      <c r="N64" s="157">
        <f>'将来負担比率（分子）の構造'!M$43</f>
        <v>37881</v>
      </c>
      <c r="O64" s="157"/>
      <c r="P64" s="157"/>
    </row>
    <row r="65" spans="1:16" x14ac:dyDescent="0.2">
      <c r="A65" s="157" t="s">
        <v>32</v>
      </c>
      <c r="B65" s="157">
        <f>'将来負担比率（分子）の構造'!I$42</f>
        <v>2626</v>
      </c>
      <c r="C65" s="157"/>
      <c r="D65" s="157"/>
      <c r="E65" s="157">
        <f>'将来負担比率（分子）の構造'!J$42</f>
        <v>3116</v>
      </c>
      <c r="F65" s="157"/>
      <c r="G65" s="157"/>
      <c r="H65" s="157">
        <f>'将来負担比率（分子）の構造'!K$42</f>
        <v>2888</v>
      </c>
      <c r="I65" s="157"/>
      <c r="J65" s="157"/>
      <c r="K65" s="157">
        <f>'将来負担比率（分子）の構造'!L$42</f>
        <v>2629</v>
      </c>
      <c r="L65" s="157"/>
      <c r="M65" s="157"/>
      <c r="N65" s="157">
        <f>'将来負担比率（分子）の構造'!M$42</f>
        <v>2328</v>
      </c>
      <c r="O65" s="157"/>
      <c r="P65" s="157"/>
    </row>
    <row r="66" spans="1:16" x14ac:dyDescent="0.2">
      <c r="A66" s="157" t="s">
        <v>31</v>
      </c>
      <c r="B66" s="157">
        <f>'将来負担比率（分子）の構造'!I$41</f>
        <v>121265</v>
      </c>
      <c r="C66" s="157"/>
      <c r="D66" s="157"/>
      <c r="E66" s="157">
        <f>'将来負担比率（分子）の構造'!J$41</f>
        <v>126066</v>
      </c>
      <c r="F66" s="157"/>
      <c r="G66" s="157"/>
      <c r="H66" s="157">
        <f>'将来負担比率（分子）の構造'!K$41</f>
        <v>124962</v>
      </c>
      <c r="I66" s="157"/>
      <c r="J66" s="157"/>
      <c r="K66" s="157">
        <f>'将来負担比率（分子）の構造'!L$41</f>
        <v>123235</v>
      </c>
      <c r="L66" s="157"/>
      <c r="M66" s="157"/>
      <c r="N66" s="157">
        <f>'将来負担比率（分子）の構造'!M$41</f>
        <v>122609</v>
      </c>
      <c r="O66" s="157"/>
      <c r="P66" s="157"/>
    </row>
    <row r="67" spans="1:16" x14ac:dyDescent="0.2">
      <c r="A67" s="157" t="s">
        <v>71</v>
      </c>
      <c r="B67" s="157" t="e">
        <f>NA()</f>
        <v>#N/A</v>
      </c>
      <c r="C67" s="157">
        <f>IF(ISNUMBER('将来負担比率（分子）の構造'!I$53), IF('将来負担比率（分子）の構造'!I$53 &lt; 0, 0, '将来負担比率（分子）の構造'!I$53), NA())</f>
        <v>2008</v>
      </c>
      <c r="D67" s="157" t="e">
        <f>NA()</f>
        <v>#N/A</v>
      </c>
      <c r="E67" s="157" t="e">
        <f>NA()</f>
        <v>#N/A</v>
      </c>
      <c r="F67" s="157">
        <f>IF(ISNUMBER('将来負担比率（分子）の構造'!J$53), IF('将来負担比率（分子）の構造'!J$53 &lt; 0, 0, '将来負担比率（分子）の構造'!J$53), NA())</f>
        <v>2925</v>
      </c>
      <c r="G67" s="157" t="e">
        <f>NA()</f>
        <v>#N/A</v>
      </c>
      <c r="H67" s="157" t="e">
        <f>NA()</f>
        <v>#N/A</v>
      </c>
      <c r="I67" s="157">
        <f>IF(ISNUMBER('将来負担比率（分子）の構造'!K$53), IF('将来負担比率（分子）の構造'!K$53 &lt; 0, 0, '将来負担比率（分子）の構造'!K$53), NA())</f>
        <v>4809</v>
      </c>
      <c r="J67" s="157" t="e">
        <f>NA()</f>
        <v>#N/A</v>
      </c>
      <c r="K67" s="157" t="e">
        <f>NA()</f>
        <v>#N/A</v>
      </c>
      <c r="L67" s="157">
        <f>IF(ISNUMBER('将来負担比率（分子）の構造'!L$53), IF('将来負担比率（分子）の構造'!L$53 &lt; 0, 0, '将来負担比率（分子）の構造'!L$53), NA())</f>
        <v>11383</v>
      </c>
      <c r="M67" s="157" t="e">
        <f>NA()</f>
        <v>#N/A</v>
      </c>
      <c r="N67" s="157" t="e">
        <f>NA()</f>
        <v>#N/A</v>
      </c>
      <c r="O67" s="157">
        <f>IF(ISNUMBER('将来負担比率（分子）の構造'!M$53), IF('将来負担比率（分子）の構造'!M$53 &lt; 0, 0, '将来負担比率（分子）の構造'!M$53), NA())</f>
        <v>19596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12989</v>
      </c>
      <c r="C72" s="161">
        <f>基金残高に係る経年分析!G55</f>
        <v>10728</v>
      </c>
      <c r="D72" s="161">
        <f>基金残高に係る経年分析!H55</f>
        <v>8074</v>
      </c>
    </row>
    <row r="73" spans="1:16" x14ac:dyDescent="0.2">
      <c r="A73" s="160" t="s">
        <v>74</v>
      </c>
      <c r="B73" s="161">
        <f>基金残高に係る経年分析!F56</f>
        <v>2248</v>
      </c>
      <c r="C73" s="161">
        <f>基金残高に係る経年分析!G56</f>
        <v>2571</v>
      </c>
      <c r="D73" s="161">
        <f>基金残高に係る経年分析!H56</f>
        <v>2822</v>
      </c>
    </row>
    <row r="74" spans="1:16" x14ac:dyDescent="0.2">
      <c r="A74" s="160" t="s">
        <v>75</v>
      </c>
      <c r="B74" s="161">
        <f>基金残高に係る経年分析!F57</f>
        <v>8621</v>
      </c>
      <c r="C74" s="161">
        <f>基金残高に係る経年分析!G57</f>
        <v>9364</v>
      </c>
      <c r="D74" s="161">
        <f>基金残高に係る経年分析!H57</f>
        <v>8645</v>
      </c>
    </row>
  </sheetData>
  <sheetProtection algorithmName="SHA-512" hashValue="BQk3+xUPsf38/TVAOGjztpkRm0gH0mOswFiuL9oNS6h0KqxfoAGITmGEYm7lZec/zy97tdSmQSPxKHFvYEIlSw==" saltValue="0HEtS0FpFjFbXx462CdFa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73014790</v>
      </c>
      <c r="S5" s="664"/>
      <c r="T5" s="664"/>
      <c r="U5" s="664"/>
      <c r="V5" s="664"/>
      <c r="W5" s="664"/>
      <c r="X5" s="664"/>
      <c r="Y5" s="689"/>
      <c r="Z5" s="702">
        <v>36.5</v>
      </c>
      <c r="AA5" s="702"/>
      <c r="AB5" s="702"/>
      <c r="AC5" s="702"/>
      <c r="AD5" s="703">
        <v>68540919</v>
      </c>
      <c r="AE5" s="703"/>
      <c r="AF5" s="703"/>
      <c r="AG5" s="703"/>
      <c r="AH5" s="703"/>
      <c r="AI5" s="703"/>
      <c r="AJ5" s="703"/>
      <c r="AK5" s="703"/>
      <c r="AL5" s="690">
        <v>67.8</v>
      </c>
      <c r="AM5" s="672"/>
      <c r="AN5" s="672"/>
      <c r="AO5" s="691"/>
      <c r="AP5" s="666" t="s">
        <v>216</v>
      </c>
      <c r="AQ5" s="667"/>
      <c r="AR5" s="667"/>
      <c r="AS5" s="667"/>
      <c r="AT5" s="667"/>
      <c r="AU5" s="667"/>
      <c r="AV5" s="667"/>
      <c r="AW5" s="667"/>
      <c r="AX5" s="667"/>
      <c r="AY5" s="667"/>
      <c r="AZ5" s="667"/>
      <c r="BA5" s="667"/>
      <c r="BB5" s="667"/>
      <c r="BC5" s="667"/>
      <c r="BD5" s="667"/>
      <c r="BE5" s="667"/>
      <c r="BF5" s="668"/>
      <c r="BG5" s="608">
        <v>67434007</v>
      </c>
      <c r="BH5" s="609"/>
      <c r="BI5" s="609"/>
      <c r="BJ5" s="609"/>
      <c r="BK5" s="609"/>
      <c r="BL5" s="609"/>
      <c r="BM5" s="609"/>
      <c r="BN5" s="610"/>
      <c r="BO5" s="646">
        <v>92.4</v>
      </c>
      <c r="BP5" s="646"/>
      <c r="BQ5" s="646"/>
      <c r="BR5" s="646"/>
      <c r="BS5" s="647">
        <v>662064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854838</v>
      </c>
      <c r="S6" s="609"/>
      <c r="T6" s="609"/>
      <c r="U6" s="609"/>
      <c r="V6" s="609"/>
      <c r="W6" s="609"/>
      <c r="X6" s="609"/>
      <c r="Y6" s="610"/>
      <c r="Z6" s="646">
        <v>0.4</v>
      </c>
      <c r="AA6" s="646"/>
      <c r="AB6" s="646"/>
      <c r="AC6" s="646"/>
      <c r="AD6" s="647">
        <v>854838</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67434007</v>
      </c>
      <c r="BH6" s="609"/>
      <c r="BI6" s="609"/>
      <c r="BJ6" s="609"/>
      <c r="BK6" s="609"/>
      <c r="BL6" s="609"/>
      <c r="BM6" s="609"/>
      <c r="BN6" s="610"/>
      <c r="BO6" s="646">
        <v>92.4</v>
      </c>
      <c r="BP6" s="646"/>
      <c r="BQ6" s="646"/>
      <c r="BR6" s="646"/>
      <c r="BS6" s="647">
        <v>662064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799699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799699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47497</v>
      </c>
      <c r="S7" s="609"/>
      <c r="T7" s="609"/>
      <c r="U7" s="609"/>
      <c r="V7" s="609"/>
      <c r="W7" s="609"/>
      <c r="X7" s="609"/>
      <c r="Y7" s="610"/>
      <c r="Z7" s="646">
        <v>0</v>
      </c>
      <c r="AA7" s="646"/>
      <c r="AB7" s="646"/>
      <c r="AC7" s="646"/>
      <c r="AD7" s="647">
        <v>47497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37480729</v>
      </c>
      <c r="BH7" s="609"/>
      <c r="BI7" s="609"/>
      <c r="BJ7" s="609"/>
      <c r="BK7" s="609"/>
      <c r="BL7" s="609"/>
      <c r="BM7" s="609"/>
      <c r="BN7" s="610"/>
      <c r="BO7" s="646">
        <v>51.3</v>
      </c>
      <c r="BP7" s="646"/>
      <c r="BQ7" s="646"/>
      <c r="BR7" s="646"/>
      <c r="BS7" s="647">
        <v>662064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13734386</v>
      </c>
      <c r="CS7" s="609"/>
      <c r="CT7" s="609"/>
      <c r="CU7" s="609"/>
      <c r="CV7" s="609"/>
      <c r="CW7" s="609"/>
      <c r="CX7" s="609"/>
      <c r="CY7" s="610"/>
      <c r="CZ7" s="646">
        <v>7.1</v>
      </c>
      <c r="DA7" s="646"/>
      <c r="DB7" s="646"/>
      <c r="DC7" s="646"/>
      <c r="DD7" s="614">
        <v>175136</v>
      </c>
      <c r="DE7" s="609"/>
      <c r="DF7" s="609"/>
      <c r="DG7" s="609"/>
      <c r="DH7" s="609"/>
      <c r="DI7" s="609"/>
      <c r="DJ7" s="609"/>
      <c r="DK7" s="609"/>
      <c r="DL7" s="609"/>
      <c r="DM7" s="609"/>
      <c r="DN7" s="609"/>
      <c r="DO7" s="609"/>
      <c r="DP7" s="610"/>
      <c r="DQ7" s="614">
        <v>11282005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801680</v>
      </c>
      <c r="S8" s="609"/>
      <c r="T8" s="609"/>
      <c r="U8" s="609"/>
      <c r="V8" s="609"/>
      <c r="W8" s="609"/>
      <c r="X8" s="609"/>
      <c r="Y8" s="610"/>
      <c r="Z8" s="646">
        <v>0.4</v>
      </c>
      <c r="AA8" s="646"/>
      <c r="AB8" s="646"/>
      <c r="AC8" s="646"/>
      <c r="AD8" s="647">
        <v>801680</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819809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101184300</v>
      </c>
      <c r="CS8" s="609"/>
      <c r="CT8" s="609"/>
      <c r="CU8" s="609"/>
      <c r="CV8" s="609"/>
      <c r="CW8" s="609"/>
      <c r="CX8" s="609"/>
      <c r="CY8" s="610"/>
      <c r="CZ8" s="646">
        <v>52.5</v>
      </c>
      <c r="DA8" s="646"/>
      <c r="DB8" s="646"/>
      <c r="DC8" s="646"/>
      <c r="DD8" s="614">
        <v>229904</v>
      </c>
      <c r="DE8" s="609"/>
      <c r="DF8" s="609"/>
      <c r="DG8" s="609"/>
      <c r="DH8" s="609"/>
      <c r="DI8" s="609"/>
      <c r="DJ8" s="609"/>
      <c r="DK8" s="609"/>
      <c r="DL8" s="609"/>
      <c r="DM8" s="609"/>
      <c r="DN8" s="609"/>
      <c r="DO8" s="609"/>
      <c r="DP8" s="610"/>
      <c r="DQ8" s="614">
        <v>49108341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1203645</v>
      </c>
      <c r="S9" s="609"/>
      <c r="T9" s="609"/>
      <c r="U9" s="609"/>
      <c r="V9" s="609"/>
      <c r="W9" s="609"/>
      <c r="X9" s="609"/>
      <c r="Y9" s="610"/>
      <c r="Z9" s="646">
        <v>0.6</v>
      </c>
      <c r="AA9" s="646"/>
      <c r="AB9" s="646"/>
      <c r="AC9" s="646"/>
      <c r="AD9" s="647">
        <v>1203645</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33099290</v>
      </c>
      <c r="BH9" s="609"/>
      <c r="BI9" s="609"/>
      <c r="BJ9" s="609"/>
      <c r="BK9" s="609"/>
      <c r="BL9" s="609"/>
      <c r="BM9" s="609"/>
      <c r="BN9" s="610"/>
      <c r="BO9" s="646">
        <v>45.3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15623828</v>
      </c>
      <c r="CS9" s="609"/>
      <c r="CT9" s="609"/>
      <c r="CU9" s="609"/>
      <c r="CV9" s="609"/>
      <c r="CW9" s="609"/>
      <c r="CX9" s="609"/>
      <c r="CY9" s="610"/>
      <c r="CZ9" s="646">
        <v>8.1</v>
      </c>
      <c r="DA9" s="646"/>
      <c r="DB9" s="646"/>
      <c r="DC9" s="646"/>
      <c r="DD9" s="614">
        <v>428558</v>
      </c>
      <c r="DE9" s="609"/>
      <c r="DF9" s="609"/>
      <c r="DG9" s="609"/>
      <c r="DH9" s="609"/>
      <c r="DI9" s="609"/>
      <c r="DJ9" s="609"/>
      <c r="DK9" s="609"/>
      <c r="DL9" s="609"/>
      <c r="DM9" s="609"/>
      <c r="DN9" s="609"/>
      <c r="DO9" s="609"/>
      <c r="DP9" s="610"/>
      <c r="DQ9" s="614">
        <v>13635884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1083939</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101896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87837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11756680</v>
      </c>
      <c r="S11" s="609"/>
      <c r="T11" s="609"/>
      <c r="U11" s="609"/>
      <c r="V11" s="609"/>
      <c r="W11" s="609"/>
      <c r="X11" s="609"/>
      <c r="Y11" s="610"/>
      <c r="Z11" s="611">
        <v>5.9</v>
      </c>
      <c r="AA11" s="612"/>
      <c r="AB11" s="612"/>
      <c r="AC11" s="613"/>
      <c r="AD11" s="614">
        <v>11756680</v>
      </c>
      <c r="AE11" s="609"/>
      <c r="AF11" s="609"/>
      <c r="AG11" s="609"/>
      <c r="AH11" s="609"/>
      <c r="AI11" s="609"/>
      <c r="AJ11" s="609"/>
      <c r="AK11" s="610"/>
      <c r="AL11" s="611">
        <v>11.6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2477691</v>
      </c>
      <c r="BH11" s="609"/>
      <c r="BI11" s="609"/>
      <c r="BJ11" s="609"/>
      <c r="BK11" s="609"/>
      <c r="BL11" s="609"/>
      <c r="BM11" s="609"/>
      <c r="BN11" s="610"/>
      <c r="BO11" s="646">
        <v>3.4</v>
      </c>
      <c r="BP11" s="646"/>
      <c r="BQ11" s="646"/>
      <c r="BR11" s="646"/>
      <c r="BS11" s="647">
        <v>662064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284101</v>
      </c>
      <c r="CS11" s="609"/>
      <c r="CT11" s="609"/>
      <c r="CU11" s="609"/>
      <c r="CV11" s="609"/>
      <c r="CW11" s="609"/>
      <c r="CX11" s="609"/>
      <c r="CY11" s="610"/>
      <c r="CZ11" s="646">
        <v>0.1</v>
      </c>
      <c r="DA11" s="646"/>
      <c r="DB11" s="646"/>
      <c r="DC11" s="646"/>
      <c r="DD11" s="614">
        <v>18090</v>
      </c>
      <c r="DE11" s="609"/>
      <c r="DF11" s="609"/>
      <c r="DG11" s="609"/>
      <c r="DH11" s="609"/>
      <c r="DI11" s="609"/>
      <c r="DJ11" s="609"/>
      <c r="DK11" s="609"/>
      <c r="DL11" s="609"/>
      <c r="DM11" s="609"/>
      <c r="DN11" s="609"/>
      <c r="DO11" s="609"/>
      <c r="DP11" s="610"/>
      <c r="DQ11" s="614">
        <v>171675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7557</v>
      </c>
      <c r="S12" s="609"/>
      <c r="T12" s="609"/>
      <c r="U12" s="609"/>
      <c r="V12" s="609"/>
      <c r="W12" s="609"/>
      <c r="X12" s="609"/>
      <c r="Y12" s="610"/>
      <c r="Z12" s="646">
        <v>0</v>
      </c>
      <c r="AA12" s="646"/>
      <c r="AB12" s="646"/>
      <c r="AC12" s="646"/>
      <c r="AD12" s="647">
        <v>7557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26223934</v>
      </c>
      <c r="BH12" s="609"/>
      <c r="BI12" s="609"/>
      <c r="BJ12" s="609"/>
      <c r="BK12" s="609"/>
      <c r="BL12" s="609"/>
      <c r="BM12" s="609"/>
      <c r="BN12" s="610"/>
      <c r="BO12" s="646">
        <v>35.9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929589</v>
      </c>
      <c r="CS12" s="609"/>
      <c r="CT12" s="609"/>
      <c r="CU12" s="609"/>
      <c r="CV12" s="609"/>
      <c r="CW12" s="609"/>
      <c r="CX12" s="609"/>
      <c r="CY12" s="610"/>
      <c r="CZ12" s="646">
        <v>0.5</v>
      </c>
      <c r="DA12" s="646"/>
      <c r="DB12" s="646"/>
      <c r="DC12" s="646"/>
      <c r="DD12" s="614">
        <v>10794</v>
      </c>
      <c r="DE12" s="609"/>
      <c r="DF12" s="609"/>
      <c r="DG12" s="609"/>
      <c r="DH12" s="609"/>
      <c r="DI12" s="609"/>
      <c r="DJ12" s="609"/>
      <c r="DK12" s="609"/>
      <c r="DL12" s="609"/>
      <c r="DM12" s="609"/>
      <c r="DN12" s="609"/>
      <c r="DO12" s="609"/>
      <c r="DP12" s="610"/>
      <c r="DQ12" s="614">
        <v>926678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26154574</v>
      </c>
      <c r="BH13" s="609"/>
      <c r="BI13" s="609"/>
      <c r="BJ13" s="609"/>
      <c r="BK13" s="609"/>
      <c r="BL13" s="609"/>
      <c r="BM13" s="609"/>
      <c r="BN13" s="610"/>
      <c r="BO13" s="646">
        <v>35.799999999999997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19236812</v>
      </c>
      <c r="CS13" s="609"/>
      <c r="CT13" s="609"/>
      <c r="CU13" s="609"/>
      <c r="CV13" s="609"/>
      <c r="CW13" s="609"/>
      <c r="CX13" s="609"/>
      <c r="CY13" s="610"/>
      <c r="CZ13" s="646">
        <v>10</v>
      </c>
      <c r="DA13" s="646"/>
      <c r="DB13" s="646"/>
      <c r="DC13" s="646"/>
      <c r="DD13" s="614">
        <v>10736498</v>
      </c>
      <c r="DE13" s="609"/>
      <c r="DF13" s="609"/>
      <c r="DG13" s="609"/>
      <c r="DH13" s="609"/>
      <c r="DI13" s="609"/>
      <c r="DJ13" s="609"/>
      <c r="DK13" s="609"/>
      <c r="DL13" s="609"/>
      <c r="DM13" s="609"/>
      <c r="DN13" s="609"/>
      <c r="DO13" s="609"/>
      <c r="DP13" s="610"/>
      <c r="DQ13" s="614">
        <v>9984476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622678</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6447019</v>
      </c>
      <c r="CS14" s="609"/>
      <c r="CT14" s="609"/>
      <c r="CU14" s="609"/>
      <c r="CV14" s="609"/>
      <c r="CW14" s="609"/>
      <c r="CX14" s="609"/>
      <c r="CY14" s="610"/>
      <c r="CZ14" s="646">
        <v>3.3</v>
      </c>
      <c r="DA14" s="646"/>
      <c r="DB14" s="646"/>
      <c r="DC14" s="646"/>
      <c r="DD14" s="614">
        <v>616223</v>
      </c>
      <c r="DE14" s="609"/>
      <c r="DF14" s="609"/>
      <c r="DG14" s="609"/>
      <c r="DH14" s="609"/>
      <c r="DI14" s="609"/>
      <c r="DJ14" s="609"/>
      <c r="DK14" s="609"/>
      <c r="DL14" s="609"/>
      <c r="DM14" s="609"/>
      <c r="DN14" s="609"/>
      <c r="DO14" s="609"/>
      <c r="DP14" s="610"/>
      <c r="DQ14" s="614">
        <v>5582069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164622</v>
      </c>
      <c r="S15" s="609"/>
      <c r="T15" s="609"/>
      <c r="U15" s="609"/>
      <c r="V15" s="609"/>
      <c r="W15" s="609"/>
      <c r="X15" s="609"/>
      <c r="Y15" s="610"/>
      <c r="Z15" s="646">
        <v>0.1</v>
      </c>
      <c r="AA15" s="646"/>
      <c r="AB15" s="646"/>
      <c r="AC15" s="646"/>
      <c r="AD15" s="647">
        <v>164622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3106666</v>
      </c>
      <c r="BH15" s="609"/>
      <c r="BI15" s="609"/>
      <c r="BJ15" s="609"/>
      <c r="BK15" s="609"/>
      <c r="BL15" s="609"/>
      <c r="BM15" s="609"/>
      <c r="BN15" s="610"/>
      <c r="BO15" s="646">
        <v>4.3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23050737</v>
      </c>
      <c r="CS15" s="609"/>
      <c r="CT15" s="609"/>
      <c r="CU15" s="609"/>
      <c r="CV15" s="609"/>
      <c r="CW15" s="609"/>
      <c r="CX15" s="609"/>
      <c r="CY15" s="610"/>
      <c r="CZ15" s="646">
        <v>12</v>
      </c>
      <c r="DA15" s="646"/>
      <c r="DB15" s="646"/>
      <c r="DC15" s="646"/>
      <c r="DD15" s="614">
        <v>4471257</v>
      </c>
      <c r="DE15" s="609"/>
      <c r="DF15" s="609"/>
      <c r="DG15" s="609"/>
      <c r="DH15" s="609"/>
      <c r="DI15" s="609"/>
      <c r="DJ15" s="609"/>
      <c r="DK15" s="609"/>
      <c r="DL15" s="609"/>
      <c r="DM15" s="609"/>
      <c r="DN15" s="609"/>
      <c r="DO15" s="609"/>
      <c r="DP15" s="610"/>
      <c r="DQ15" s="614">
        <v>15710921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825199</v>
      </c>
      <c r="S16" s="609"/>
      <c r="T16" s="609"/>
      <c r="U16" s="609"/>
      <c r="V16" s="609"/>
      <c r="W16" s="609"/>
      <c r="X16" s="609"/>
      <c r="Y16" s="610"/>
      <c r="Z16" s="646">
        <v>0.4</v>
      </c>
      <c r="AA16" s="646"/>
      <c r="AB16" s="646"/>
      <c r="AC16" s="646"/>
      <c r="AD16" s="647">
        <v>825199</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2801287</v>
      </c>
      <c r="S17" s="609"/>
      <c r="T17" s="609"/>
      <c r="U17" s="609"/>
      <c r="V17" s="609"/>
      <c r="W17" s="609"/>
      <c r="X17" s="609"/>
      <c r="Y17" s="610"/>
      <c r="Z17" s="646">
        <v>1.4</v>
      </c>
      <c r="AA17" s="646"/>
      <c r="AB17" s="646"/>
      <c r="AC17" s="646"/>
      <c r="AD17" s="647">
        <v>2801287</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11371485</v>
      </c>
      <c r="CS17" s="609"/>
      <c r="CT17" s="609"/>
      <c r="CU17" s="609"/>
      <c r="CV17" s="609"/>
      <c r="CW17" s="609"/>
      <c r="CX17" s="609"/>
      <c r="CY17" s="610"/>
      <c r="CZ17" s="646">
        <v>5.9</v>
      </c>
      <c r="DA17" s="646"/>
      <c r="DB17" s="646"/>
      <c r="DC17" s="646"/>
      <c r="DD17" s="614" t="s">
        <v>122</v>
      </c>
      <c r="DE17" s="609"/>
      <c r="DF17" s="609"/>
      <c r="DG17" s="609"/>
      <c r="DH17" s="609"/>
      <c r="DI17" s="609"/>
      <c r="DJ17" s="609"/>
      <c r="DK17" s="609"/>
      <c r="DL17" s="609"/>
      <c r="DM17" s="609"/>
      <c r="DN17" s="609"/>
      <c r="DO17" s="609"/>
      <c r="DP17" s="610"/>
      <c r="DQ17" s="614">
        <v>10986847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457068</v>
      </c>
      <c r="S18" s="609"/>
      <c r="T18" s="609"/>
      <c r="U18" s="609"/>
      <c r="V18" s="609"/>
      <c r="W18" s="609"/>
      <c r="X18" s="609"/>
      <c r="Y18" s="610"/>
      <c r="Z18" s="646">
        <v>0.2</v>
      </c>
      <c r="AA18" s="646"/>
      <c r="AB18" s="646"/>
      <c r="AC18" s="646"/>
      <c r="AD18" s="647">
        <v>457068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2327492</v>
      </c>
      <c r="S19" s="609"/>
      <c r="T19" s="609"/>
      <c r="U19" s="609"/>
      <c r="V19" s="609"/>
      <c r="W19" s="609"/>
      <c r="X19" s="609"/>
      <c r="Y19" s="610"/>
      <c r="Z19" s="646">
        <v>1.2</v>
      </c>
      <c r="AA19" s="646"/>
      <c r="AB19" s="646"/>
      <c r="AC19" s="646"/>
      <c r="AD19" s="647">
        <v>2327492</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5580783</v>
      </c>
      <c r="BH19" s="609"/>
      <c r="BI19" s="609"/>
      <c r="BJ19" s="609"/>
      <c r="BK19" s="609"/>
      <c r="BL19" s="609"/>
      <c r="BM19" s="609"/>
      <c r="BN19" s="610"/>
      <c r="BO19" s="646">
        <v>7.6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16727</v>
      </c>
      <c r="S20" s="609"/>
      <c r="T20" s="609"/>
      <c r="U20" s="609"/>
      <c r="V20" s="609"/>
      <c r="W20" s="609"/>
      <c r="X20" s="609"/>
      <c r="Y20" s="610"/>
      <c r="Z20" s="646">
        <v>0</v>
      </c>
      <c r="AA20" s="646"/>
      <c r="AB20" s="646"/>
      <c r="AC20" s="646"/>
      <c r="AD20" s="647">
        <v>16727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5580783</v>
      </c>
      <c r="BH20" s="609"/>
      <c r="BI20" s="609"/>
      <c r="BJ20" s="609"/>
      <c r="BK20" s="609"/>
      <c r="BL20" s="609"/>
      <c r="BM20" s="609"/>
      <c r="BN20" s="610"/>
      <c r="BO20" s="646">
        <v>7.6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192763852</v>
      </c>
      <c r="CS20" s="609"/>
      <c r="CT20" s="609"/>
      <c r="CU20" s="609"/>
      <c r="CV20" s="609"/>
      <c r="CW20" s="609"/>
      <c r="CX20" s="609"/>
      <c r="CY20" s="610"/>
      <c r="CZ20" s="646">
        <v>100</v>
      </c>
      <c r="DA20" s="646"/>
      <c r="DB20" s="646"/>
      <c r="DC20" s="646"/>
      <c r="DD20" s="614">
        <v>16686460</v>
      </c>
      <c r="DE20" s="609"/>
      <c r="DF20" s="609"/>
      <c r="DG20" s="609"/>
      <c r="DH20" s="609"/>
      <c r="DI20" s="609"/>
      <c r="DJ20" s="609"/>
      <c r="DK20" s="609"/>
      <c r="DL20" s="609"/>
      <c r="DM20" s="609"/>
      <c r="DN20" s="609"/>
      <c r="DO20" s="609"/>
      <c r="DP20" s="610"/>
      <c r="DQ20" s="614">
        <v>118276432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14118890</v>
      </c>
      <c r="S21" s="609"/>
      <c r="T21" s="609"/>
      <c r="U21" s="609"/>
      <c r="V21" s="609"/>
      <c r="W21" s="609"/>
      <c r="X21" s="609"/>
      <c r="Y21" s="610"/>
      <c r="Z21" s="646">
        <v>7.1</v>
      </c>
      <c r="AA21" s="646"/>
      <c r="AB21" s="646"/>
      <c r="AC21" s="646"/>
      <c r="AD21" s="647">
        <v>13535047</v>
      </c>
      <c r="AE21" s="647"/>
      <c r="AF21" s="647"/>
      <c r="AG21" s="647"/>
      <c r="AH21" s="647"/>
      <c r="AI21" s="647"/>
      <c r="AJ21" s="647"/>
      <c r="AK21" s="647"/>
      <c r="AL21" s="611">
        <v>13.4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13535047</v>
      </c>
      <c r="S22" s="609"/>
      <c r="T22" s="609"/>
      <c r="U22" s="609"/>
      <c r="V22" s="609"/>
      <c r="W22" s="609"/>
      <c r="X22" s="609"/>
      <c r="Y22" s="610"/>
      <c r="Z22" s="646">
        <v>6.8</v>
      </c>
      <c r="AA22" s="646"/>
      <c r="AB22" s="646"/>
      <c r="AC22" s="646"/>
      <c r="AD22" s="647">
        <v>13535047</v>
      </c>
      <c r="AE22" s="647"/>
      <c r="AF22" s="647"/>
      <c r="AG22" s="647"/>
      <c r="AH22" s="647"/>
      <c r="AI22" s="647"/>
      <c r="AJ22" s="647"/>
      <c r="AK22" s="647"/>
      <c r="AL22" s="611">
        <v>13.4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1106912</v>
      </c>
      <c r="BH22" s="609"/>
      <c r="BI22" s="609"/>
      <c r="BJ22" s="609"/>
      <c r="BK22" s="609"/>
      <c r="BL22" s="609"/>
      <c r="BM22" s="609"/>
      <c r="BN22" s="610"/>
      <c r="BO22" s="646">
        <v>1.5</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581349</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4473871</v>
      </c>
      <c r="BH23" s="609"/>
      <c r="BI23" s="609"/>
      <c r="BJ23" s="609"/>
      <c r="BK23" s="609"/>
      <c r="BL23" s="609"/>
      <c r="BM23" s="609"/>
      <c r="BN23" s="610"/>
      <c r="BO23" s="646">
        <v>6.1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2494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110507593</v>
      </c>
      <c r="CS24" s="664"/>
      <c r="CT24" s="664"/>
      <c r="CU24" s="664"/>
      <c r="CV24" s="664"/>
      <c r="CW24" s="664"/>
      <c r="CX24" s="664"/>
      <c r="CY24" s="689"/>
      <c r="CZ24" s="690">
        <v>57.3</v>
      </c>
      <c r="DA24" s="672"/>
      <c r="DB24" s="672"/>
      <c r="DC24" s="692"/>
      <c r="DD24" s="688">
        <v>62089257</v>
      </c>
      <c r="DE24" s="664"/>
      <c r="DF24" s="664"/>
      <c r="DG24" s="664"/>
      <c r="DH24" s="664"/>
      <c r="DI24" s="664"/>
      <c r="DJ24" s="664"/>
      <c r="DK24" s="689"/>
      <c r="DL24" s="688">
        <v>55547620</v>
      </c>
      <c r="DM24" s="664"/>
      <c r="DN24" s="664"/>
      <c r="DO24" s="664"/>
      <c r="DP24" s="664"/>
      <c r="DQ24" s="664"/>
      <c r="DR24" s="664"/>
      <c r="DS24" s="664"/>
      <c r="DT24" s="664"/>
      <c r="DU24" s="664"/>
      <c r="DV24" s="689"/>
      <c r="DW24" s="690">
        <v>54.7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105596685</v>
      </c>
      <c r="S25" s="609"/>
      <c r="T25" s="609"/>
      <c r="U25" s="609"/>
      <c r="V25" s="609"/>
      <c r="W25" s="609"/>
      <c r="X25" s="609"/>
      <c r="Y25" s="610"/>
      <c r="Z25" s="646">
        <v>52.8</v>
      </c>
      <c r="AA25" s="646"/>
      <c r="AB25" s="646"/>
      <c r="AC25" s="646"/>
      <c r="AD25" s="647">
        <v>100538971</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30848236</v>
      </c>
      <c r="CS25" s="621"/>
      <c r="CT25" s="621"/>
      <c r="CU25" s="621"/>
      <c r="CV25" s="621"/>
      <c r="CW25" s="621"/>
      <c r="CX25" s="621"/>
      <c r="CY25" s="622"/>
      <c r="CZ25" s="611">
        <v>16</v>
      </c>
      <c r="DA25" s="623"/>
      <c r="DB25" s="623"/>
      <c r="DC25" s="624"/>
      <c r="DD25" s="614">
        <v>28624015</v>
      </c>
      <c r="DE25" s="621"/>
      <c r="DF25" s="621"/>
      <c r="DG25" s="621"/>
      <c r="DH25" s="621"/>
      <c r="DI25" s="621"/>
      <c r="DJ25" s="621"/>
      <c r="DK25" s="622"/>
      <c r="DL25" s="614">
        <v>27979732</v>
      </c>
      <c r="DM25" s="621"/>
      <c r="DN25" s="621"/>
      <c r="DO25" s="621"/>
      <c r="DP25" s="621"/>
      <c r="DQ25" s="621"/>
      <c r="DR25" s="621"/>
      <c r="DS25" s="621"/>
      <c r="DT25" s="621"/>
      <c r="DU25" s="621"/>
      <c r="DV25" s="622"/>
      <c r="DW25" s="611">
        <v>27.6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42074</v>
      </c>
      <c r="S26" s="609"/>
      <c r="T26" s="609"/>
      <c r="U26" s="609"/>
      <c r="V26" s="609"/>
      <c r="W26" s="609"/>
      <c r="X26" s="609"/>
      <c r="Y26" s="610"/>
      <c r="Z26" s="646">
        <v>0</v>
      </c>
      <c r="AA26" s="646"/>
      <c r="AB26" s="646"/>
      <c r="AC26" s="646"/>
      <c r="AD26" s="647">
        <v>42074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20033087</v>
      </c>
      <c r="CS26" s="609"/>
      <c r="CT26" s="609"/>
      <c r="CU26" s="609"/>
      <c r="CV26" s="609"/>
      <c r="CW26" s="609"/>
      <c r="CX26" s="609"/>
      <c r="CY26" s="610"/>
      <c r="CZ26" s="611">
        <v>10.4</v>
      </c>
      <c r="DA26" s="623"/>
      <c r="DB26" s="623"/>
      <c r="DC26" s="624"/>
      <c r="DD26" s="614">
        <v>18293072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851891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73014790</v>
      </c>
      <c r="BH27" s="609"/>
      <c r="BI27" s="609"/>
      <c r="BJ27" s="609"/>
      <c r="BK27" s="609"/>
      <c r="BL27" s="609"/>
      <c r="BM27" s="609"/>
      <c r="BN27" s="610"/>
      <c r="BO27" s="646">
        <v>100</v>
      </c>
      <c r="BP27" s="646"/>
      <c r="BQ27" s="646"/>
      <c r="BR27" s="646"/>
      <c r="BS27" s="647">
        <v>662064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68287872</v>
      </c>
      <c r="CS27" s="621"/>
      <c r="CT27" s="621"/>
      <c r="CU27" s="621"/>
      <c r="CV27" s="621"/>
      <c r="CW27" s="621"/>
      <c r="CX27" s="621"/>
      <c r="CY27" s="622"/>
      <c r="CZ27" s="611">
        <v>35.4</v>
      </c>
      <c r="DA27" s="623"/>
      <c r="DB27" s="623"/>
      <c r="DC27" s="624"/>
      <c r="DD27" s="614">
        <v>22478395</v>
      </c>
      <c r="DE27" s="621"/>
      <c r="DF27" s="621"/>
      <c r="DG27" s="621"/>
      <c r="DH27" s="621"/>
      <c r="DI27" s="621"/>
      <c r="DJ27" s="621"/>
      <c r="DK27" s="622"/>
      <c r="DL27" s="614">
        <v>16584720</v>
      </c>
      <c r="DM27" s="621"/>
      <c r="DN27" s="621"/>
      <c r="DO27" s="621"/>
      <c r="DP27" s="621"/>
      <c r="DQ27" s="621"/>
      <c r="DR27" s="621"/>
      <c r="DS27" s="621"/>
      <c r="DT27" s="621"/>
      <c r="DU27" s="621"/>
      <c r="DV27" s="622"/>
      <c r="DW27" s="611">
        <v>16.3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2256023</v>
      </c>
      <c r="S28" s="609"/>
      <c r="T28" s="609"/>
      <c r="U28" s="609"/>
      <c r="V28" s="609"/>
      <c r="W28" s="609"/>
      <c r="X28" s="609"/>
      <c r="Y28" s="610"/>
      <c r="Z28" s="646">
        <v>1.1000000000000001</v>
      </c>
      <c r="AA28" s="646"/>
      <c r="AB28" s="646"/>
      <c r="AC28" s="646"/>
      <c r="AD28" s="647">
        <v>528334</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11371485</v>
      </c>
      <c r="CS28" s="609"/>
      <c r="CT28" s="609"/>
      <c r="CU28" s="609"/>
      <c r="CV28" s="609"/>
      <c r="CW28" s="609"/>
      <c r="CX28" s="609"/>
      <c r="CY28" s="610"/>
      <c r="CZ28" s="611">
        <v>5.9</v>
      </c>
      <c r="DA28" s="623"/>
      <c r="DB28" s="623"/>
      <c r="DC28" s="624"/>
      <c r="DD28" s="614">
        <v>10986847</v>
      </c>
      <c r="DE28" s="609"/>
      <c r="DF28" s="609"/>
      <c r="DG28" s="609"/>
      <c r="DH28" s="609"/>
      <c r="DI28" s="609"/>
      <c r="DJ28" s="609"/>
      <c r="DK28" s="610"/>
      <c r="DL28" s="614">
        <v>10983168</v>
      </c>
      <c r="DM28" s="609"/>
      <c r="DN28" s="609"/>
      <c r="DO28" s="609"/>
      <c r="DP28" s="609"/>
      <c r="DQ28" s="609"/>
      <c r="DR28" s="609"/>
      <c r="DS28" s="609"/>
      <c r="DT28" s="609"/>
      <c r="DU28" s="609"/>
      <c r="DV28" s="610"/>
      <c r="DW28" s="611">
        <v>10.8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959131</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11371485</v>
      </c>
      <c r="CS29" s="621"/>
      <c r="CT29" s="621"/>
      <c r="CU29" s="621"/>
      <c r="CV29" s="621"/>
      <c r="CW29" s="621"/>
      <c r="CX29" s="621"/>
      <c r="CY29" s="622"/>
      <c r="CZ29" s="611">
        <v>5.9</v>
      </c>
      <c r="DA29" s="623"/>
      <c r="DB29" s="623"/>
      <c r="DC29" s="624"/>
      <c r="DD29" s="614">
        <v>10986847</v>
      </c>
      <c r="DE29" s="621"/>
      <c r="DF29" s="621"/>
      <c r="DG29" s="621"/>
      <c r="DH29" s="621"/>
      <c r="DI29" s="621"/>
      <c r="DJ29" s="621"/>
      <c r="DK29" s="622"/>
      <c r="DL29" s="614">
        <v>10983168</v>
      </c>
      <c r="DM29" s="621"/>
      <c r="DN29" s="621"/>
      <c r="DO29" s="621"/>
      <c r="DP29" s="621"/>
      <c r="DQ29" s="621"/>
      <c r="DR29" s="621"/>
      <c r="DS29" s="621"/>
      <c r="DT29" s="621"/>
      <c r="DU29" s="621"/>
      <c r="DV29" s="622"/>
      <c r="DW29" s="611">
        <v>10.8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47024691</v>
      </c>
      <c r="S30" s="609"/>
      <c r="T30" s="609"/>
      <c r="U30" s="609"/>
      <c r="V30" s="609"/>
      <c r="W30" s="609"/>
      <c r="X30" s="609"/>
      <c r="Y30" s="610"/>
      <c r="Z30" s="646">
        <v>23.5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11077702</v>
      </c>
      <c r="CS30" s="609"/>
      <c r="CT30" s="609"/>
      <c r="CU30" s="609"/>
      <c r="CV30" s="609"/>
      <c r="CW30" s="609"/>
      <c r="CX30" s="609"/>
      <c r="CY30" s="610"/>
      <c r="CZ30" s="611">
        <v>5.7</v>
      </c>
      <c r="DA30" s="623"/>
      <c r="DB30" s="623"/>
      <c r="DC30" s="624"/>
      <c r="DD30" s="614">
        <v>10693064</v>
      </c>
      <c r="DE30" s="609"/>
      <c r="DF30" s="609"/>
      <c r="DG30" s="609"/>
      <c r="DH30" s="609"/>
      <c r="DI30" s="609"/>
      <c r="DJ30" s="609"/>
      <c r="DK30" s="610"/>
      <c r="DL30" s="614">
        <v>10690274</v>
      </c>
      <c r="DM30" s="609"/>
      <c r="DN30" s="609"/>
      <c r="DO30" s="609"/>
      <c r="DP30" s="609"/>
      <c r="DQ30" s="609"/>
      <c r="DR30" s="609"/>
      <c r="DS30" s="609"/>
      <c r="DT30" s="609"/>
      <c r="DU30" s="609"/>
      <c r="DV30" s="610"/>
      <c r="DW30" s="611">
        <v>10.5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v>
      </c>
      <c r="BN31" s="671"/>
      <c r="BO31" s="671"/>
      <c r="BP31" s="671"/>
      <c r="BQ31" s="673"/>
      <c r="BR31" s="670">
        <v>99.1</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293783</v>
      </c>
      <c r="CS31" s="621"/>
      <c r="CT31" s="621"/>
      <c r="CU31" s="621"/>
      <c r="CV31" s="621"/>
      <c r="CW31" s="621"/>
      <c r="CX31" s="621"/>
      <c r="CY31" s="622"/>
      <c r="CZ31" s="611">
        <v>0.2</v>
      </c>
      <c r="DA31" s="623"/>
      <c r="DB31" s="623"/>
      <c r="DC31" s="624"/>
      <c r="DD31" s="614">
        <v>293783</v>
      </c>
      <c r="DE31" s="621"/>
      <c r="DF31" s="621"/>
      <c r="DG31" s="621"/>
      <c r="DH31" s="621"/>
      <c r="DI31" s="621"/>
      <c r="DJ31" s="621"/>
      <c r="DK31" s="622"/>
      <c r="DL31" s="614">
        <v>292894</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14673592</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97.6</v>
      </c>
      <c r="BN32" s="621"/>
      <c r="BO32" s="621"/>
      <c r="BP32" s="621"/>
      <c r="BQ32" s="644"/>
      <c r="BR32" s="674">
        <v>98.8</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167221</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99.5</v>
      </c>
      <c r="BH33" s="593"/>
      <c r="BI33" s="593"/>
      <c r="BJ33" s="593"/>
      <c r="BK33" s="593"/>
      <c r="BL33" s="593"/>
      <c r="BM33" s="639">
        <v>98.3</v>
      </c>
      <c r="BN33" s="593"/>
      <c r="BO33" s="593"/>
      <c r="BP33" s="593"/>
      <c r="BQ33" s="656"/>
      <c r="BR33" s="669">
        <v>99.4</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65569799</v>
      </c>
      <c r="CS33" s="621"/>
      <c r="CT33" s="621"/>
      <c r="CU33" s="621"/>
      <c r="CV33" s="621"/>
      <c r="CW33" s="621"/>
      <c r="CX33" s="621"/>
      <c r="CY33" s="622"/>
      <c r="CZ33" s="611">
        <v>34</v>
      </c>
      <c r="DA33" s="623"/>
      <c r="DB33" s="623"/>
      <c r="DC33" s="624"/>
      <c r="DD33" s="614">
        <v>52201395</v>
      </c>
      <c r="DE33" s="621"/>
      <c r="DF33" s="621"/>
      <c r="DG33" s="621"/>
      <c r="DH33" s="621"/>
      <c r="DI33" s="621"/>
      <c r="DJ33" s="621"/>
      <c r="DK33" s="622"/>
      <c r="DL33" s="614">
        <v>42170900</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148421</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32364193</v>
      </c>
      <c r="CS34" s="609"/>
      <c r="CT34" s="609"/>
      <c r="CU34" s="609"/>
      <c r="CV34" s="609"/>
      <c r="CW34" s="609"/>
      <c r="CX34" s="609"/>
      <c r="CY34" s="610"/>
      <c r="CZ34" s="611">
        <v>16.8</v>
      </c>
      <c r="DA34" s="623"/>
      <c r="DB34" s="623"/>
      <c r="DC34" s="624"/>
      <c r="DD34" s="614">
        <v>23364147</v>
      </c>
      <c r="DE34" s="609"/>
      <c r="DF34" s="609"/>
      <c r="DG34" s="609"/>
      <c r="DH34" s="609"/>
      <c r="DI34" s="609"/>
      <c r="DJ34" s="609"/>
      <c r="DK34" s="610"/>
      <c r="DL34" s="614">
        <v>20198492</v>
      </c>
      <c r="DM34" s="609"/>
      <c r="DN34" s="609"/>
      <c r="DO34" s="609"/>
      <c r="DP34" s="609"/>
      <c r="DQ34" s="609"/>
      <c r="DR34" s="609"/>
      <c r="DS34" s="609"/>
      <c r="DT34" s="609"/>
      <c r="DU34" s="609"/>
      <c r="DV34" s="610"/>
      <c r="DW34" s="611">
        <v>19.899999999999999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5012856</v>
      </c>
      <c r="S35" s="609"/>
      <c r="T35" s="609"/>
      <c r="U35" s="609"/>
      <c r="V35" s="609"/>
      <c r="W35" s="609"/>
      <c r="X35" s="609"/>
      <c r="Y35" s="610"/>
      <c r="Z35" s="646">
        <v>2.5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2057514</v>
      </c>
      <c r="CS35" s="621"/>
      <c r="CT35" s="621"/>
      <c r="CU35" s="621"/>
      <c r="CV35" s="621"/>
      <c r="CW35" s="621"/>
      <c r="CX35" s="621"/>
      <c r="CY35" s="622"/>
      <c r="CZ35" s="611">
        <v>1.1000000000000001</v>
      </c>
      <c r="DA35" s="623"/>
      <c r="DB35" s="623"/>
      <c r="DC35" s="624"/>
      <c r="DD35" s="614">
        <v>1982805</v>
      </c>
      <c r="DE35" s="621"/>
      <c r="DF35" s="621"/>
      <c r="DG35" s="621"/>
      <c r="DH35" s="621"/>
      <c r="DI35" s="621"/>
      <c r="DJ35" s="621"/>
      <c r="DK35" s="622"/>
      <c r="DL35" s="614">
        <v>1982805</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7762826</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23217693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1030591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11410910</v>
      </c>
      <c r="CS36" s="609"/>
      <c r="CT36" s="609"/>
      <c r="CU36" s="609"/>
      <c r="CV36" s="609"/>
      <c r="CW36" s="609"/>
      <c r="CX36" s="609"/>
      <c r="CY36" s="610"/>
      <c r="CZ36" s="611">
        <v>5.9</v>
      </c>
      <c r="DA36" s="623"/>
      <c r="DB36" s="623"/>
      <c r="DC36" s="624"/>
      <c r="DD36" s="614">
        <v>10171274</v>
      </c>
      <c r="DE36" s="609"/>
      <c r="DF36" s="609"/>
      <c r="DG36" s="609"/>
      <c r="DH36" s="609"/>
      <c r="DI36" s="609"/>
      <c r="DJ36" s="609"/>
      <c r="DK36" s="610"/>
      <c r="DL36" s="614">
        <v>7493999</v>
      </c>
      <c r="DM36" s="609"/>
      <c r="DN36" s="609"/>
      <c r="DO36" s="609"/>
      <c r="DP36" s="609"/>
      <c r="DQ36" s="609"/>
      <c r="DR36" s="609"/>
      <c r="DS36" s="609"/>
      <c r="DT36" s="609"/>
      <c r="DU36" s="609"/>
      <c r="DV36" s="610"/>
      <c r="DW36" s="611">
        <v>7.4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5220721</v>
      </c>
      <c r="S37" s="609"/>
      <c r="T37" s="609"/>
      <c r="U37" s="609"/>
      <c r="V37" s="609"/>
      <c r="W37" s="609"/>
      <c r="X37" s="609"/>
      <c r="Y37" s="610"/>
      <c r="Z37" s="646">
        <v>2.6</v>
      </c>
      <c r="AA37" s="646"/>
      <c r="AB37" s="646"/>
      <c r="AC37" s="646"/>
      <c r="AD37" s="647">
        <v>4520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2850000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-379627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38242</v>
      </c>
      <c r="CS37" s="621"/>
      <c r="CT37" s="621"/>
      <c r="CU37" s="621"/>
      <c r="CV37" s="621"/>
      <c r="CW37" s="621"/>
      <c r="CX37" s="621"/>
      <c r="CY37" s="622"/>
      <c r="CZ37" s="611">
        <v>0</v>
      </c>
      <c r="DA37" s="623"/>
      <c r="DB37" s="623"/>
      <c r="DC37" s="624"/>
      <c r="DD37" s="614">
        <v>37646</v>
      </c>
      <c r="DE37" s="621"/>
      <c r="DF37" s="621"/>
      <c r="DG37" s="621"/>
      <c r="DH37" s="621"/>
      <c r="DI37" s="621"/>
      <c r="DJ37" s="621"/>
      <c r="DK37" s="622"/>
      <c r="DL37" s="614">
        <v>35584</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10453600</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2565920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64044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17778976</v>
      </c>
      <c r="CS38" s="609"/>
      <c r="CT38" s="609"/>
      <c r="CU38" s="609"/>
      <c r="CV38" s="609"/>
      <c r="CW38" s="609"/>
      <c r="CX38" s="609"/>
      <c r="CY38" s="610"/>
      <c r="CZ38" s="611">
        <v>9.1999999999999993</v>
      </c>
      <c r="DA38" s="623"/>
      <c r="DB38" s="623"/>
      <c r="DC38" s="624"/>
      <c r="DD38" s="614">
        <v>14899112</v>
      </c>
      <c r="DE38" s="609"/>
      <c r="DF38" s="609"/>
      <c r="DG38" s="609"/>
      <c r="DH38" s="609"/>
      <c r="DI38" s="609"/>
      <c r="DJ38" s="609"/>
      <c r="DK38" s="610"/>
      <c r="DL38" s="614">
        <v>12495604</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425257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87939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704775</v>
      </c>
      <c r="CS39" s="621"/>
      <c r="CT39" s="621"/>
      <c r="CU39" s="621"/>
      <c r="CV39" s="621"/>
      <c r="CW39" s="621"/>
      <c r="CX39" s="621"/>
      <c r="CY39" s="622"/>
      <c r="CZ39" s="611">
        <v>0.4</v>
      </c>
      <c r="DA39" s="623"/>
      <c r="DB39" s="623"/>
      <c r="DC39" s="624"/>
      <c r="DD39" s="614">
        <v>645274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430000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53375</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1253431</v>
      </c>
      <c r="CS40" s="609"/>
      <c r="CT40" s="609"/>
      <c r="CU40" s="609"/>
      <c r="CV40" s="609"/>
      <c r="CW40" s="609"/>
      <c r="CX40" s="609"/>
      <c r="CY40" s="610"/>
      <c r="CZ40" s="611">
        <v>0.7</v>
      </c>
      <c r="DA40" s="623"/>
      <c r="DB40" s="623"/>
      <c r="DC40" s="624"/>
      <c r="DD40" s="614">
        <v>1138783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200169732</v>
      </c>
      <c r="S41" s="633"/>
      <c r="T41" s="633"/>
      <c r="U41" s="633"/>
      <c r="V41" s="633"/>
      <c r="W41" s="633"/>
      <c r="X41" s="633"/>
      <c r="Y41" s="636"/>
      <c r="Z41" s="637">
        <v>100</v>
      </c>
      <c r="AA41" s="637"/>
      <c r="AB41" s="637"/>
      <c r="AC41" s="637"/>
      <c r="AD41" s="638">
        <v>101113899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4579156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12743985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16686460</v>
      </c>
      <c r="CS42" s="621"/>
      <c r="CT42" s="621"/>
      <c r="CU42" s="621"/>
      <c r="CV42" s="621"/>
      <c r="CW42" s="621"/>
      <c r="CX42" s="621"/>
      <c r="CY42" s="622"/>
      <c r="CZ42" s="611">
        <v>8.6999999999999993</v>
      </c>
      <c r="DA42" s="623"/>
      <c r="DB42" s="623"/>
      <c r="DC42" s="624"/>
      <c r="DD42" s="614">
        <v>3985780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712992</v>
      </c>
      <c r="CS43" s="621"/>
      <c r="CT43" s="621"/>
      <c r="CU43" s="621"/>
      <c r="CV43" s="621"/>
      <c r="CW43" s="621"/>
      <c r="CX43" s="621"/>
      <c r="CY43" s="622"/>
      <c r="CZ43" s="611">
        <v>0.4</v>
      </c>
      <c r="DA43" s="623"/>
      <c r="DB43" s="623"/>
      <c r="DC43" s="624"/>
      <c r="DD43" s="614">
        <v>712992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16686460</v>
      </c>
      <c r="CS44" s="609"/>
      <c r="CT44" s="609"/>
      <c r="CU44" s="609"/>
      <c r="CV44" s="609"/>
      <c r="CW44" s="609"/>
      <c r="CX44" s="609"/>
      <c r="CY44" s="610"/>
      <c r="CZ44" s="611">
        <v>8.6999999999999993</v>
      </c>
      <c r="DA44" s="612"/>
      <c r="DB44" s="612"/>
      <c r="DC44" s="613"/>
      <c r="DD44" s="614">
        <v>3985780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3801985</v>
      </c>
      <c r="CS45" s="621"/>
      <c r="CT45" s="621"/>
      <c r="CU45" s="621"/>
      <c r="CV45" s="621"/>
      <c r="CW45" s="621"/>
      <c r="CX45" s="621"/>
      <c r="CY45" s="622"/>
      <c r="CZ45" s="611">
        <v>2</v>
      </c>
      <c r="DA45" s="623"/>
      <c r="DB45" s="623"/>
      <c r="DC45" s="624"/>
      <c r="DD45" s="614">
        <v>210183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12870398</v>
      </c>
      <c r="CS46" s="609"/>
      <c r="CT46" s="609"/>
      <c r="CU46" s="609"/>
      <c r="CV46" s="609"/>
      <c r="CW46" s="609"/>
      <c r="CX46" s="609"/>
      <c r="CY46" s="610"/>
      <c r="CZ46" s="611">
        <v>6.7</v>
      </c>
      <c r="DA46" s="612"/>
      <c r="DB46" s="612"/>
      <c r="DC46" s="613"/>
      <c r="DD46" s="614">
        <v>3772802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192763852</v>
      </c>
      <c r="CS49" s="593"/>
      <c r="CT49" s="593"/>
      <c r="CU49" s="593"/>
      <c r="CV49" s="593"/>
      <c r="CW49" s="593"/>
      <c r="CX49" s="593"/>
      <c r="CY49" s="594"/>
      <c r="CZ49" s="595">
        <v>100</v>
      </c>
      <c r="DA49" s="596"/>
      <c r="DB49" s="596"/>
      <c r="DC49" s="597"/>
      <c r="DD49" s="598">
        <v>118276432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Azgg7mRK6US7bFqf8N4jA3C7R97RzIASZbMn8yBdLU1oXiJ9FH7G/4V80aPiFtuAJRf8kcD5N7nLUOeAOkFcw==" saltValue="MhDDSIcLxW4PL7pmICQW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9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202522</v>
      </c>
      <c r="R7" s="1090"/>
      <c r="S7" s="1090"/>
      <c r="T7" s="1090"/>
      <c r="U7" s="1090"/>
      <c r="V7" s="1090">
        <v>195191</v>
      </c>
      <c r="W7" s="1090"/>
      <c r="X7" s="1090"/>
      <c r="Y7" s="1090"/>
      <c r="Z7" s="1090"/>
      <c r="AA7" s="1090">
        <v>7330</v>
      </c>
      <c r="AB7" s="1090"/>
      <c r="AC7" s="1090"/>
      <c r="AD7" s="1090"/>
      <c r="AE7" s="1091"/>
      <c r="AF7" s="1092">
        <v>6463</v>
      </c>
      <c r="AG7" s="1093"/>
      <c r="AH7" s="1093"/>
      <c r="AI7" s="1093"/>
      <c r="AJ7" s="1094"/>
      <c r="AK7" s="1095">
        <v>1186</v>
      </c>
      <c r="AL7" s="1096"/>
      <c r="AM7" s="1096"/>
      <c r="AN7" s="1096"/>
      <c r="AO7" s="1096"/>
      <c r="AP7" s="1096">
        <v>122609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567</v>
      </c>
      <c r="BT7" s="1087"/>
      <c r="BU7" s="1087"/>
      <c r="BV7" s="1087"/>
      <c r="BW7" s="1087"/>
      <c r="BX7" s="1087"/>
      <c r="BY7" s="1087"/>
      <c r="BZ7" s="1087"/>
      <c r="CA7" s="1087"/>
      <c r="CB7" s="1087"/>
      <c r="CC7" s="1087"/>
      <c r="CD7" s="1087"/>
      <c r="CE7" s="1087"/>
      <c r="CF7" s="1087"/>
      <c r="CG7" s="1099"/>
      <c r="CH7" s="1083">
        <v>12</v>
      </c>
      <c r="CI7" s="1084"/>
      <c r="CJ7" s="1084"/>
      <c r="CK7" s="1084"/>
      <c r="CL7" s="1085"/>
      <c r="CM7" s="1083">
        <v>545</v>
      </c>
      <c r="CN7" s="1084"/>
      <c r="CO7" s="1084"/>
      <c r="CP7" s="1084"/>
      <c r="CQ7" s="1085"/>
      <c r="CR7" s="1083">
        <v>500</v>
      </c>
      <c r="CS7" s="1084"/>
      <c r="CT7" s="1084"/>
      <c r="CU7" s="1084"/>
      <c r="CV7" s="1085"/>
      <c r="CW7" s="1083">
        <v>30</v>
      </c>
      <c r="CX7" s="1084"/>
      <c r="CY7" s="1084"/>
      <c r="CZ7" s="1084"/>
      <c r="DA7" s="1085"/>
      <c r="DB7" s="1083" t="s">
        <v>570</v>
      </c>
      <c r="DC7" s="1084"/>
      <c r="DD7" s="1084"/>
      <c r="DE7" s="1084"/>
      <c r="DF7" s="1085"/>
      <c r="DG7" s="1083" t="s">
        <v>570</v>
      </c>
      <c r="DH7" s="1084"/>
      <c r="DI7" s="1084"/>
      <c r="DJ7" s="1084"/>
      <c r="DK7" s="1085"/>
      <c r="DL7" s="1083" t="s">
        <v>570</v>
      </c>
      <c r="DM7" s="1084"/>
      <c r="DN7" s="1084"/>
      <c r="DO7" s="1084"/>
      <c r="DP7" s="1085"/>
      <c r="DQ7" s="1083" t="s">
        <v>570</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568</v>
      </c>
      <c r="BT8" s="980"/>
      <c r="BU8" s="980"/>
      <c r="BV8" s="980"/>
      <c r="BW8" s="980"/>
      <c r="BX8" s="980"/>
      <c r="BY8" s="980"/>
      <c r="BZ8" s="980"/>
      <c r="CA8" s="980"/>
      <c r="CB8" s="980"/>
      <c r="CC8" s="980"/>
      <c r="CD8" s="980"/>
      <c r="CE8" s="980"/>
      <c r="CF8" s="980"/>
      <c r="CG8" s="1001"/>
      <c r="CH8" s="976">
        <v>3</v>
      </c>
      <c r="CI8" s="977"/>
      <c r="CJ8" s="977"/>
      <c r="CK8" s="977"/>
      <c r="CL8" s="978"/>
      <c r="CM8" s="976">
        <v>522</v>
      </c>
      <c r="CN8" s="977"/>
      <c r="CO8" s="977"/>
      <c r="CP8" s="977"/>
      <c r="CQ8" s="978"/>
      <c r="CR8" s="976">
        <v>401</v>
      </c>
      <c r="CS8" s="977"/>
      <c r="CT8" s="977"/>
      <c r="CU8" s="977"/>
      <c r="CV8" s="978"/>
      <c r="CW8" s="976">
        <v>41</v>
      </c>
      <c r="CX8" s="977"/>
      <c r="CY8" s="977"/>
      <c r="CZ8" s="977"/>
      <c r="DA8" s="978"/>
      <c r="DB8" s="976" t="s">
        <v>570</v>
      </c>
      <c r="DC8" s="977"/>
      <c r="DD8" s="977"/>
      <c r="DE8" s="977"/>
      <c r="DF8" s="978"/>
      <c r="DG8" s="976" t="s">
        <v>570</v>
      </c>
      <c r="DH8" s="977"/>
      <c r="DI8" s="977"/>
      <c r="DJ8" s="977"/>
      <c r="DK8" s="978"/>
      <c r="DL8" s="976" t="s">
        <v>570</v>
      </c>
      <c r="DM8" s="977"/>
      <c r="DN8" s="977"/>
      <c r="DO8" s="977"/>
      <c r="DP8" s="978"/>
      <c r="DQ8" s="976" t="s">
        <v>570</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569</v>
      </c>
      <c r="BT9" s="980"/>
      <c r="BU9" s="980"/>
      <c r="BV9" s="980"/>
      <c r="BW9" s="980"/>
      <c r="BX9" s="980"/>
      <c r="BY9" s="980"/>
      <c r="BZ9" s="980"/>
      <c r="CA9" s="980"/>
      <c r="CB9" s="980"/>
      <c r="CC9" s="980"/>
      <c r="CD9" s="980"/>
      <c r="CE9" s="980"/>
      <c r="CF9" s="980"/>
      <c r="CG9" s="1001"/>
      <c r="CH9" s="976">
        <v>0</v>
      </c>
      <c r="CI9" s="977"/>
      <c r="CJ9" s="977"/>
      <c r="CK9" s="977"/>
      <c r="CL9" s="978"/>
      <c r="CM9" s="976">
        <v>306</v>
      </c>
      <c r="CN9" s="977"/>
      <c r="CO9" s="977"/>
      <c r="CP9" s="977"/>
      <c r="CQ9" s="978"/>
      <c r="CR9" s="976">
        <v>300</v>
      </c>
      <c r="CS9" s="977"/>
      <c r="CT9" s="977"/>
      <c r="CU9" s="977"/>
      <c r="CV9" s="978"/>
      <c r="CW9" s="976">
        <v>50</v>
      </c>
      <c r="CX9" s="977"/>
      <c r="CY9" s="977"/>
      <c r="CZ9" s="977"/>
      <c r="DA9" s="978"/>
      <c r="DB9" s="976" t="s">
        <v>570</v>
      </c>
      <c r="DC9" s="977"/>
      <c r="DD9" s="977"/>
      <c r="DE9" s="977"/>
      <c r="DF9" s="978"/>
      <c r="DG9" s="976" t="s">
        <v>570</v>
      </c>
      <c r="DH9" s="977"/>
      <c r="DI9" s="977"/>
      <c r="DJ9" s="977"/>
      <c r="DK9" s="978"/>
      <c r="DL9" s="976" t="s">
        <v>570</v>
      </c>
      <c r="DM9" s="977"/>
      <c r="DN9" s="977"/>
      <c r="DO9" s="977"/>
      <c r="DP9" s="978"/>
      <c r="DQ9" s="976" t="s">
        <v>570</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202522</v>
      </c>
      <c r="R23" s="1048"/>
      <c r="S23" s="1048"/>
      <c r="T23" s="1048"/>
      <c r="U23" s="1048"/>
      <c r="V23" s="1048">
        <v>195191</v>
      </c>
      <c r="W23" s="1048"/>
      <c r="X23" s="1048"/>
      <c r="Y23" s="1048"/>
      <c r="Z23" s="1048"/>
      <c r="AA23" s="1048">
        <v>7330</v>
      </c>
      <c r="AB23" s="1048"/>
      <c r="AC23" s="1048"/>
      <c r="AD23" s="1048"/>
      <c r="AE23" s="1055"/>
      <c r="AF23" s="1056">
        <v>6463</v>
      </c>
      <c r="AG23" s="1048"/>
      <c r="AH23" s="1048"/>
      <c r="AI23" s="1048"/>
      <c r="AJ23" s="1057"/>
      <c r="AK23" s="1058"/>
      <c r="AL23" s="1059"/>
      <c r="AM23" s="1059"/>
      <c r="AN23" s="1059"/>
      <c r="AO23" s="1059"/>
      <c r="AP23" s="1048">
        <v>122609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44438</v>
      </c>
      <c r="R28" s="1038"/>
      <c r="S28" s="1038"/>
      <c r="T28" s="1038"/>
      <c r="U28" s="1038"/>
      <c r="V28" s="1038">
        <v>43408</v>
      </c>
      <c r="W28" s="1038"/>
      <c r="X28" s="1038"/>
      <c r="Y28" s="1038"/>
      <c r="Z28" s="1038"/>
      <c r="AA28" s="1038">
        <v>1030</v>
      </c>
      <c r="AB28" s="1038"/>
      <c r="AC28" s="1038"/>
      <c r="AD28" s="1038"/>
      <c r="AE28" s="1039"/>
      <c r="AF28" s="1040">
        <v>1030</v>
      </c>
      <c r="AG28" s="1038"/>
      <c r="AH28" s="1038"/>
      <c r="AI28" s="1038"/>
      <c r="AJ28" s="1041"/>
      <c r="AK28" s="1029">
        <v>4579</v>
      </c>
      <c r="AL28" s="1030"/>
      <c r="AM28" s="1030"/>
      <c r="AN28" s="1030"/>
      <c r="AO28" s="1030"/>
      <c r="AP28" s="1030" t="s">
        <v>493</v>
      </c>
      <c r="AQ28" s="1030"/>
      <c r="AR28" s="1030"/>
      <c r="AS28" s="1030"/>
      <c r="AT28" s="1030"/>
      <c r="AU28" s="1030" t="s">
        <v>493</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43516</v>
      </c>
      <c r="R29" s="1026"/>
      <c r="S29" s="1026"/>
      <c r="T29" s="1026"/>
      <c r="U29" s="1026"/>
      <c r="V29" s="1026">
        <v>42846</v>
      </c>
      <c r="W29" s="1026"/>
      <c r="X29" s="1026"/>
      <c r="Y29" s="1026"/>
      <c r="Z29" s="1026"/>
      <c r="AA29" s="1026">
        <v>670</v>
      </c>
      <c r="AB29" s="1026"/>
      <c r="AC29" s="1026"/>
      <c r="AD29" s="1026"/>
      <c r="AE29" s="1027"/>
      <c r="AF29" s="1022">
        <v>670</v>
      </c>
      <c r="AG29" s="1023"/>
      <c r="AH29" s="1023"/>
      <c r="AI29" s="1023"/>
      <c r="AJ29" s="1024"/>
      <c r="AK29" s="967">
        <v>6773</v>
      </c>
      <c r="AL29" s="958"/>
      <c r="AM29" s="958"/>
      <c r="AN29" s="958"/>
      <c r="AO29" s="958"/>
      <c r="AP29" s="958" t="s">
        <v>493</v>
      </c>
      <c r="AQ29" s="958"/>
      <c r="AR29" s="958"/>
      <c r="AS29" s="958"/>
      <c r="AT29" s="958"/>
      <c r="AU29" s="958" t="s">
        <v>493</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8006</v>
      </c>
      <c r="R30" s="1026"/>
      <c r="S30" s="1026"/>
      <c r="T30" s="1026"/>
      <c r="U30" s="1026"/>
      <c r="V30" s="1026">
        <v>7853</v>
      </c>
      <c r="W30" s="1026"/>
      <c r="X30" s="1026"/>
      <c r="Y30" s="1026"/>
      <c r="Z30" s="1026"/>
      <c r="AA30" s="1026">
        <v>153</v>
      </c>
      <c r="AB30" s="1026"/>
      <c r="AC30" s="1026"/>
      <c r="AD30" s="1026"/>
      <c r="AE30" s="1027"/>
      <c r="AF30" s="1022">
        <v>153</v>
      </c>
      <c r="AG30" s="1023"/>
      <c r="AH30" s="1023"/>
      <c r="AI30" s="1023"/>
      <c r="AJ30" s="1024"/>
      <c r="AK30" s="967">
        <v>1218</v>
      </c>
      <c r="AL30" s="958"/>
      <c r="AM30" s="958"/>
      <c r="AN30" s="958"/>
      <c r="AO30" s="958"/>
      <c r="AP30" s="958" t="s">
        <v>493</v>
      </c>
      <c r="AQ30" s="958"/>
      <c r="AR30" s="958"/>
      <c r="AS30" s="958"/>
      <c r="AT30" s="958"/>
      <c r="AU30" s="958" t="s">
        <v>493</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181</v>
      </c>
      <c r="R31" s="1026"/>
      <c r="S31" s="1026"/>
      <c r="T31" s="1026"/>
      <c r="U31" s="1026"/>
      <c r="V31" s="1026">
        <v>101</v>
      </c>
      <c r="W31" s="1026"/>
      <c r="X31" s="1026"/>
      <c r="Y31" s="1026"/>
      <c r="Z31" s="1026"/>
      <c r="AA31" s="1026">
        <v>80</v>
      </c>
      <c r="AB31" s="1026"/>
      <c r="AC31" s="1026"/>
      <c r="AD31" s="1026"/>
      <c r="AE31" s="1027"/>
      <c r="AF31" s="1022">
        <v>80</v>
      </c>
      <c r="AG31" s="1023"/>
      <c r="AH31" s="1023"/>
      <c r="AI31" s="1023"/>
      <c r="AJ31" s="1024"/>
      <c r="AK31" s="967" t="s">
        <v>493</v>
      </c>
      <c r="AL31" s="958"/>
      <c r="AM31" s="958"/>
      <c r="AN31" s="958"/>
      <c r="AO31" s="958"/>
      <c r="AP31" s="958" t="s">
        <v>493</v>
      </c>
      <c r="AQ31" s="958"/>
      <c r="AR31" s="958"/>
      <c r="AS31" s="958"/>
      <c r="AT31" s="958"/>
      <c r="AU31" s="958" t="s">
        <v>493</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40199</v>
      </c>
      <c r="R32" s="1026"/>
      <c r="S32" s="1026"/>
      <c r="T32" s="1026"/>
      <c r="U32" s="1026"/>
      <c r="V32" s="1026">
        <v>38287</v>
      </c>
      <c r="W32" s="1026"/>
      <c r="X32" s="1026"/>
      <c r="Y32" s="1026"/>
      <c r="Z32" s="1026"/>
      <c r="AA32" s="1026">
        <v>1912</v>
      </c>
      <c r="AB32" s="1026"/>
      <c r="AC32" s="1026"/>
      <c r="AD32" s="1026"/>
      <c r="AE32" s="1027"/>
      <c r="AF32" s="1022">
        <v>1912</v>
      </c>
      <c r="AG32" s="1023"/>
      <c r="AH32" s="1023"/>
      <c r="AI32" s="1023"/>
      <c r="AJ32" s="1024"/>
      <c r="AK32" s="967" t="s">
        <v>493</v>
      </c>
      <c r="AL32" s="958"/>
      <c r="AM32" s="958"/>
      <c r="AN32" s="958"/>
      <c r="AO32" s="958"/>
      <c r="AP32" s="958" t="s">
        <v>493</v>
      </c>
      <c r="AQ32" s="958"/>
      <c r="AR32" s="958"/>
      <c r="AS32" s="958"/>
      <c r="AT32" s="958"/>
      <c r="AU32" s="958" t="s">
        <v>493</v>
      </c>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15" customHeight="1" x14ac:dyDescent="0.2">
      <c r="A33" s="224">
        <v>6</v>
      </c>
      <c r="B33" s="1017" t="s">
        <v>393</v>
      </c>
      <c r="C33" s="1018"/>
      <c r="D33" s="1018"/>
      <c r="E33" s="1018"/>
      <c r="F33" s="1018"/>
      <c r="G33" s="1018"/>
      <c r="H33" s="1018"/>
      <c r="I33" s="1018"/>
      <c r="J33" s="1018"/>
      <c r="K33" s="1018"/>
      <c r="L33" s="1018"/>
      <c r="M33" s="1018"/>
      <c r="N33" s="1018"/>
      <c r="O33" s="1018"/>
      <c r="P33" s="1019"/>
      <c r="Q33" s="1025">
        <v>1560</v>
      </c>
      <c r="R33" s="1026"/>
      <c r="S33" s="1026"/>
      <c r="T33" s="1026"/>
      <c r="U33" s="1026"/>
      <c r="V33" s="1026">
        <v>1539</v>
      </c>
      <c r="W33" s="1026"/>
      <c r="X33" s="1026"/>
      <c r="Y33" s="1026"/>
      <c r="Z33" s="1026"/>
      <c r="AA33" s="1026">
        <v>21</v>
      </c>
      <c r="AB33" s="1026"/>
      <c r="AC33" s="1026"/>
      <c r="AD33" s="1026"/>
      <c r="AE33" s="1027"/>
      <c r="AF33" s="1022">
        <v>1202</v>
      </c>
      <c r="AG33" s="1023"/>
      <c r="AH33" s="1023"/>
      <c r="AI33" s="1023"/>
      <c r="AJ33" s="1024"/>
      <c r="AK33" s="967">
        <v>23</v>
      </c>
      <c r="AL33" s="958"/>
      <c r="AM33" s="958"/>
      <c r="AN33" s="958"/>
      <c r="AO33" s="958"/>
      <c r="AP33" s="958">
        <v>2110</v>
      </c>
      <c r="AQ33" s="958"/>
      <c r="AR33" s="958"/>
      <c r="AS33" s="958"/>
      <c r="AT33" s="958"/>
      <c r="AU33" s="958">
        <v>120</v>
      </c>
      <c r="AV33" s="958"/>
      <c r="AW33" s="958"/>
      <c r="AX33" s="958"/>
      <c r="AY33" s="958"/>
      <c r="AZ33" s="1028" t="s">
        <v>493</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21864</v>
      </c>
      <c r="R34" s="1026"/>
      <c r="S34" s="1026"/>
      <c r="T34" s="1026"/>
      <c r="U34" s="1026"/>
      <c r="V34" s="1026">
        <v>28736</v>
      </c>
      <c r="W34" s="1026"/>
      <c r="X34" s="1026"/>
      <c r="Y34" s="1026"/>
      <c r="Z34" s="1026"/>
      <c r="AA34" s="1026">
        <v>-6872</v>
      </c>
      <c r="AB34" s="1026"/>
      <c r="AC34" s="1026"/>
      <c r="AD34" s="1026"/>
      <c r="AE34" s="1027"/>
      <c r="AF34" s="1022">
        <v>5617</v>
      </c>
      <c r="AG34" s="1023"/>
      <c r="AH34" s="1023"/>
      <c r="AI34" s="1023"/>
      <c r="AJ34" s="1024"/>
      <c r="AK34" s="967">
        <v>2566</v>
      </c>
      <c r="AL34" s="958"/>
      <c r="AM34" s="958"/>
      <c r="AN34" s="958"/>
      <c r="AO34" s="958"/>
      <c r="AP34" s="958">
        <v>19025</v>
      </c>
      <c r="AQ34" s="958"/>
      <c r="AR34" s="958"/>
      <c r="AS34" s="958"/>
      <c r="AT34" s="958"/>
      <c r="AU34" s="958">
        <v>9484</v>
      </c>
      <c r="AV34" s="958"/>
      <c r="AW34" s="958"/>
      <c r="AX34" s="958"/>
      <c r="AY34" s="958"/>
      <c r="AZ34" s="1028" t="s">
        <v>493</v>
      </c>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11578</v>
      </c>
      <c r="R35" s="1026"/>
      <c r="S35" s="1026"/>
      <c r="T35" s="1026"/>
      <c r="U35" s="1026"/>
      <c r="V35" s="1026">
        <v>11127</v>
      </c>
      <c r="W35" s="1026"/>
      <c r="X35" s="1026"/>
      <c r="Y35" s="1026"/>
      <c r="Z35" s="1026"/>
      <c r="AA35" s="1026">
        <v>451</v>
      </c>
      <c r="AB35" s="1026"/>
      <c r="AC35" s="1026"/>
      <c r="AD35" s="1026"/>
      <c r="AE35" s="1027"/>
      <c r="AF35" s="1022">
        <v>2956</v>
      </c>
      <c r="AG35" s="1023"/>
      <c r="AH35" s="1023"/>
      <c r="AI35" s="1023"/>
      <c r="AJ35" s="1024"/>
      <c r="AK35" s="967">
        <v>2850</v>
      </c>
      <c r="AL35" s="958"/>
      <c r="AM35" s="958"/>
      <c r="AN35" s="958"/>
      <c r="AO35" s="958"/>
      <c r="AP35" s="958">
        <v>43368</v>
      </c>
      <c r="AQ35" s="958"/>
      <c r="AR35" s="958"/>
      <c r="AS35" s="958"/>
      <c r="AT35" s="958"/>
      <c r="AU35" s="958">
        <v>26801</v>
      </c>
      <c r="AV35" s="958"/>
      <c r="AW35" s="958"/>
      <c r="AX35" s="958"/>
      <c r="AY35" s="958"/>
      <c r="AZ35" s="1028" t="s">
        <v>493</v>
      </c>
      <c r="BA35" s="1028"/>
      <c r="BB35" s="1028"/>
      <c r="BC35" s="1028"/>
      <c r="BD35" s="1028"/>
      <c r="BE35" s="959" t="s">
        <v>394</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397</v>
      </c>
      <c r="C36" s="1018"/>
      <c r="D36" s="1018"/>
      <c r="E36" s="1018"/>
      <c r="F36" s="1018"/>
      <c r="G36" s="1018"/>
      <c r="H36" s="1018"/>
      <c r="I36" s="1018"/>
      <c r="J36" s="1018"/>
      <c r="K36" s="1018"/>
      <c r="L36" s="1018"/>
      <c r="M36" s="1018"/>
      <c r="N36" s="1018"/>
      <c r="O36" s="1018"/>
      <c r="P36" s="1019"/>
      <c r="Q36" s="1025">
        <v>101</v>
      </c>
      <c r="R36" s="1026"/>
      <c r="S36" s="1026"/>
      <c r="T36" s="1026"/>
      <c r="U36" s="1026"/>
      <c r="V36" s="1026">
        <v>96</v>
      </c>
      <c r="W36" s="1026"/>
      <c r="X36" s="1026"/>
      <c r="Y36" s="1026"/>
      <c r="Z36" s="1026"/>
      <c r="AA36" s="1026">
        <v>5</v>
      </c>
      <c r="AB36" s="1026"/>
      <c r="AC36" s="1026"/>
      <c r="AD36" s="1026"/>
      <c r="AE36" s="1027"/>
      <c r="AF36" s="1022">
        <v>5</v>
      </c>
      <c r="AG36" s="1023"/>
      <c r="AH36" s="1023"/>
      <c r="AI36" s="1023"/>
      <c r="AJ36" s="1024"/>
      <c r="AK36" s="967">
        <v>53</v>
      </c>
      <c r="AL36" s="958"/>
      <c r="AM36" s="958"/>
      <c r="AN36" s="958"/>
      <c r="AO36" s="958"/>
      <c r="AP36" s="958" t="s">
        <v>493</v>
      </c>
      <c r="AQ36" s="958"/>
      <c r="AR36" s="958"/>
      <c r="AS36" s="958"/>
      <c r="AT36" s="958"/>
      <c r="AU36" s="958" t="s">
        <v>493</v>
      </c>
      <c r="AV36" s="958"/>
      <c r="AW36" s="958"/>
      <c r="AX36" s="958"/>
      <c r="AY36" s="958"/>
      <c r="AZ36" s="1028" t="s">
        <v>493</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399</v>
      </c>
      <c r="C37" s="1018"/>
      <c r="D37" s="1018"/>
      <c r="E37" s="1018"/>
      <c r="F37" s="1018"/>
      <c r="G37" s="1018"/>
      <c r="H37" s="1018"/>
      <c r="I37" s="1018"/>
      <c r="J37" s="1018"/>
      <c r="K37" s="1018"/>
      <c r="L37" s="1018"/>
      <c r="M37" s="1018"/>
      <c r="N37" s="1018"/>
      <c r="O37" s="1018"/>
      <c r="P37" s="1019"/>
      <c r="Q37" s="1025">
        <v>1161</v>
      </c>
      <c r="R37" s="1026"/>
      <c r="S37" s="1026"/>
      <c r="T37" s="1026"/>
      <c r="U37" s="1026"/>
      <c r="V37" s="1026">
        <v>855</v>
      </c>
      <c r="W37" s="1026"/>
      <c r="X37" s="1026"/>
      <c r="Y37" s="1026"/>
      <c r="Z37" s="1026"/>
      <c r="AA37" s="1026">
        <v>306</v>
      </c>
      <c r="AB37" s="1026"/>
      <c r="AC37" s="1026"/>
      <c r="AD37" s="1026"/>
      <c r="AE37" s="1027"/>
      <c r="AF37" s="1022">
        <v>1</v>
      </c>
      <c r="AG37" s="1023"/>
      <c r="AH37" s="1023"/>
      <c r="AI37" s="1023"/>
      <c r="AJ37" s="1024"/>
      <c r="AK37" s="967">
        <v>450</v>
      </c>
      <c r="AL37" s="958"/>
      <c r="AM37" s="958"/>
      <c r="AN37" s="958"/>
      <c r="AO37" s="958"/>
      <c r="AP37" s="958">
        <v>1174</v>
      </c>
      <c r="AQ37" s="958"/>
      <c r="AR37" s="958"/>
      <c r="AS37" s="958"/>
      <c r="AT37" s="958"/>
      <c r="AU37" s="958">
        <v>1174</v>
      </c>
      <c r="AV37" s="958"/>
      <c r="AW37" s="958"/>
      <c r="AX37" s="958"/>
      <c r="AY37" s="958"/>
      <c r="AZ37" s="1028" t="s">
        <v>493</v>
      </c>
      <c r="BA37" s="1028"/>
      <c r="BB37" s="1028"/>
      <c r="BC37" s="1028"/>
      <c r="BD37" s="1028"/>
      <c r="BE37" s="959" t="s">
        <v>398</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t="s">
        <v>400</v>
      </c>
      <c r="C38" s="1018"/>
      <c r="D38" s="1018"/>
      <c r="E38" s="1018"/>
      <c r="F38" s="1018"/>
      <c r="G38" s="1018"/>
      <c r="H38" s="1018"/>
      <c r="I38" s="1018"/>
      <c r="J38" s="1018"/>
      <c r="K38" s="1018"/>
      <c r="L38" s="1018"/>
      <c r="M38" s="1018"/>
      <c r="N38" s="1018"/>
      <c r="O38" s="1018"/>
      <c r="P38" s="1019"/>
      <c r="Q38" s="1025">
        <v>92</v>
      </c>
      <c r="R38" s="1026"/>
      <c r="S38" s="1026"/>
      <c r="T38" s="1026"/>
      <c r="U38" s="1026"/>
      <c r="V38" s="1026">
        <v>91</v>
      </c>
      <c r="W38" s="1026"/>
      <c r="X38" s="1026"/>
      <c r="Y38" s="1026"/>
      <c r="Z38" s="1026"/>
      <c r="AA38" s="1026">
        <v>1</v>
      </c>
      <c r="AB38" s="1026"/>
      <c r="AC38" s="1026"/>
      <c r="AD38" s="1026"/>
      <c r="AE38" s="1027"/>
      <c r="AF38" s="1022">
        <v>1</v>
      </c>
      <c r="AG38" s="1023"/>
      <c r="AH38" s="1023"/>
      <c r="AI38" s="1023"/>
      <c r="AJ38" s="1024"/>
      <c r="AK38" s="967">
        <v>54</v>
      </c>
      <c r="AL38" s="958"/>
      <c r="AM38" s="958"/>
      <c r="AN38" s="958"/>
      <c r="AO38" s="958"/>
      <c r="AP38" s="958">
        <v>301</v>
      </c>
      <c r="AQ38" s="958"/>
      <c r="AR38" s="958"/>
      <c r="AS38" s="958"/>
      <c r="AT38" s="958"/>
      <c r="AU38" s="958">
        <v>301</v>
      </c>
      <c r="AV38" s="958"/>
      <c r="AW38" s="958"/>
      <c r="AX38" s="958"/>
      <c r="AY38" s="958"/>
      <c r="AZ38" s="1028" t="s">
        <v>493</v>
      </c>
      <c r="BA38" s="1028"/>
      <c r="BB38" s="1028"/>
      <c r="BC38" s="1028"/>
      <c r="BD38" s="1028"/>
      <c r="BE38" s="959" t="s">
        <v>398</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13627</v>
      </c>
      <c r="AG63" s="946"/>
      <c r="AH63" s="946"/>
      <c r="AI63" s="946"/>
      <c r="AJ63" s="1009"/>
      <c r="AK63" s="1010"/>
      <c r="AL63" s="950"/>
      <c r="AM63" s="950"/>
      <c r="AN63" s="950"/>
      <c r="AO63" s="950"/>
      <c r="AP63" s="946">
        <v>65978</v>
      </c>
      <c r="AQ63" s="946"/>
      <c r="AR63" s="946"/>
      <c r="AS63" s="946"/>
      <c r="AT63" s="946"/>
      <c r="AU63" s="946">
        <v>37880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560</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493</v>
      </c>
      <c r="AQ68" s="969"/>
      <c r="AR68" s="969"/>
      <c r="AS68" s="969"/>
      <c r="AT68" s="969"/>
      <c r="AU68" s="969" t="s">
        <v>493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561</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493</v>
      </c>
      <c r="AL69" s="958"/>
      <c r="AM69" s="958"/>
      <c r="AN69" s="958"/>
      <c r="AO69" s="958"/>
      <c r="AP69" s="958" t="s">
        <v>493</v>
      </c>
      <c r="AQ69" s="958"/>
      <c r="AR69" s="958"/>
      <c r="AS69" s="958"/>
      <c r="AT69" s="958"/>
      <c r="AU69" s="958" t="s">
        <v>493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562</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493</v>
      </c>
      <c r="AQ70" s="958"/>
      <c r="AR70" s="958"/>
      <c r="AS70" s="958"/>
      <c r="AT70" s="958"/>
      <c r="AU70" s="958" t="s">
        <v>493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563</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493</v>
      </c>
      <c r="AL71" s="958"/>
      <c r="AM71" s="958"/>
      <c r="AN71" s="958"/>
      <c r="AO71" s="958"/>
      <c r="AP71" s="958" t="s">
        <v>493</v>
      </c>
      <c r="AQ71" s="958"/>
      <c r="AR71" s="958"/>
      <c r="AS71" s="958"/>
      <c r="AT71" s="958"/>
      <c r="AU71" s="958" t="s">
        <v>493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564</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493</v>
      </c>
      <c r="AQ72" s="958"/>
      <c r="AR72" s="958"/>
      <c r="AS72" s="958"/>
      <c r="AT72" s="958"/>
      <c r="AU72" s="958" t="s">
        <v>493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565</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493</v>
      </c>
      <c r="AQ73" s="958"/>
      <c r="AR73" s="958"/>
      <c r="AS73" s="958"/>
      <c r="AT73" s="958"/>
      <c r="AU73" s="958" t="s">
        <v>493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566</v>
      </c>
      <c r="C74" s="962"/>
      <c r="D74" s="962"/>
      <c r="E74" s="962"/>
      <c r="F74" s="962"/>
      <c r="G74" s="962"/>
      <c r="H74" s="962"/>
      <c r="I74" s="962"/>
      <c r="J74" s="962"/>
      <c r="K74" s="962"/>
      <c r="L74" s="962"/>
      <c r="M74" s="962"/>
      <c r="N74" s="962"/>
      <c r="O74" s="962"/>
      <c r="P74" s="963"/>
      <c r="Q74" s="964">
        <v>12044</v>
      </c>
      <c r="R74" s="958"/>
      <c r="S74" s="958"/>
      <c r="T74" s="958"/>
      <c r="U74" s="958"/>
      <c r="V74" s="958">
        <v>11361</v>
      </c>
      <c r="W74" s="958"/>
      <c r="X74" s="958"/>
      <c r="Y74" s="958"/>
      <c r="Z74" s="958"/>
      <c r="AA74" s="958">
        <v>683</v>
      </c>
      <c r="AB74" s="958"/>
      <c r="AC74" s="958"/>
      <c r="AD74" s="958"/>
      <c r="AE74" s="958"/>
      <c r="AF74" s="958">
        <v>3791</v>
      </c>
      <c r="AG74" s="958"/>
      <c r="AH74" s="958"/>
      <c r="AI74" s="958"/>
      <c r="AJ74" s="958"/>
      <c r="AK74" s="958">
        <v>3</v>
      </c>
      <c r="AL74" s="958"/>
      <c r="AM74" s="958"/>
      <c r="AN74" s="958"/>
      <c r="AO74" s="958"/>
      <c r="AP74" s="958">
        <v>22472</v>
      </c>
      <c r="AQ74" s="958"/>
      <c r="AR74" s="958"/>
      <c r="AS74" s="958"/>
      <c r="AT74" s="958"/>
      <c r="AU74" s="958" t="s">
        <v>570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16593</v>
      </c>
      <c r="AG88" s="946"/>
      <c r="AH88" s="946"/>
      <c r="AI88" s="946"/>
      <c r="AJ88" s="946"/>
      <c r="AK88" s="950"/>
      <c r="AL88" s="950"/>
      <c r="AM88" s="950"/>
      <c r="AN88" s="950"/>
      <c r="AO88" s="950"/>
      <c r="AP88" s="946">
        <v>22472</v>
      </c>
      <c r="AQ88" s="946"/>
      <c r="AR88" s="946"/>
      <c r="AS88" s="946"/>
      <c r="AT88" s="946"/>
      <c r="AU88" s="946" t="s">
        <v>570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1201</v>
      </c>
      <c r="CS102" s="940"/>
      <c r="CT102" s="940"/>
      <c r="CU102" s="940"/>
      <c r="CV102" s="941"/>
      <c r="CW102" s="939">
        <v>121</v>
      </c>
      <c r="CX102" s="940"/>
      <c r="CY102" s="940"/>
      <c r="CZ102" s="940"/>
      <c r="DA102" s="941"/>
      <c r="DB102" s="939" t="s">
        <v>570</v>
      </c>
      <c r="DC102" s="940"/>
      <c r="DD102" s="940"/>
      <c r="DE102" s="940"/>
      <c r="DF102" s="941"/>
      <c r="DG102" s="939" t="s">
        <v>570</v>
      </c>
      <c r="DH102" s="940"/>
      <c r="DI102" s="940"/>
      <c r="DJ102" s="940"/>
      <c r="DK102" s="941"/>
      <c r="DL102" s="939" t="s">
        <v>570</v>
      </c>
      <c r="DM102" s="940"/>
      <c r="DN102" s="940"/>
      <c r="DO102" s="940"/>
      <c r="DP102" s="941"/>
      <c r="DQ102" s="939" t="s">
        <v>570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2">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10960304</v>
      </c>
      <c r="AB110" s="876"/>
      <c r="AC110" s="876"/>
      <c r="AD110" s="876"/>
      <c r="AE110" s="877"/>
      <c r="AF110" s="878">
        <v>11320115</v>
      </c>
      <c r="AG110" s="876"/>
      <c r="AH110" s="876"/>
      <c r="AI110" s="876"/>
      <c r="AJ110" s="877"/>
      <c r="AK110" s="878">
        <v>11367806</v>
      </c>
      <c r="AL110" s="876"/>
      <c r="AM110" s="876"/>
      <c r="AN110" s="876"/>
      <c r="AO110" s="877"/>
      <c r="AP110" s="879">
        <v>12.7</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124962003</v>
      </c>
      <c r="BR110" s="829"/>
      <c r="BS110" s="829"/>
      <c r="BT110" s="829"/>
      <c r="BU110" s="829"/>
      <c r="BV110" s="829">
        <v>123235273</v>
      </c>
      <c r="BW110" s="829"/>
      <c r="BX110" s="829"/>
      <c r="BY110" s="829"/>
      <c r="BZ110" s="829"/>
      <c r="CA110" s="829">
        <v>122609400</v>
      </c>
      <c r="CB110" s="829"/>
      <c r="CC110" s="829"/>
      <c r="CD110" s="829"/>
      <c r="CE110" s="829"/>
      <c r="CF110" s="853">
        <v>137.19999999999999</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1911170</v>
      </c>
      <c r="DH110" s="829"/>
      <c r="DI110" s="829"/>
      <c r="DJ110" s="829"/>
      <c r="DK110" s="829"/>
      <c r="DL110" s="829">
        <v>1717430</v>
      </c>
      <c r="DM110" s="829"/>
      <c r="DN110" s="829"/>
      <c r="DO110" s="829"/>
      <c r="DP110" s="829"/>
      <c r="DQ110" s="829">
        <v>1500486</v>
      </c>
      <c r="DR110" s="829"/>
      <c r="DS110" s="829"/>
      <c r="DT110" s="829"/>
      <c r="DU110" s="829"/>
      <c r="DV110" s="830">
        <v>1.7</v>
      </c>
      <c r="DW110" s="830"/>
      <c r="DX110" s="830"/>
      <c r="DY110" s="830"/>
      <c r="DZ110" s="831"/>
    </row>
    <row r="111" spans="1:131" s="212" customFormat="1" ht="26.25" customHeight="1" x14ac:dyDescent="0.2">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2887634</v>
      </c>
      <c r="BR111" s="804"/>
      <c r="BS111" s="804"/>
      <c r="BT111" s="804"/>
      <c r="BU111" s="804"/>
      <c r="BV111" s="804">
        <v>2628949</v>
      </c>
      <c r="BW111" s="804"/>
      <c r="BX111" s="804"/>
      <c r="BY111" s="804"/>
      <c r="BZ111" s="804"/>
      <c r="CA111" s="804">
        <v>2327973</v>
      </c>
      <c r="CB111" s="804"/>
      <c r="CC111" s="804"/>
      <c r="CD111" s="804"/>
      <c r="CE111" s="804"/>
      <c r="CF111" s="862">
        <v>2.6</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38422926</v>
      </c>
      <c r="BR112" s="804"/>
      <c r="BS112" s="804"/>
      <c r="BT112" s="804"/>
      <c r="BU112" s="804"/>
      <c r="BV112" s="804">
        <v>38061244</v>
      </c>
      <c r="BW112" s="804"/>
      <c r="BX112" s="804"/>
      <c r="BY112" s="804"/>
      <c r="BZ112" s="804"/>
      <c r="CA112" s="804">
        <v>37880820</v>
      </c>
      <c r="CB112" s="804"/>
      <c r="CC112" s="804"/>
      <c r="CD112" s="804"/>
      <c r="CE112" s="804"/>
      <c r="CF112" s="862">
        <v>42.4</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21632</v>
      </c>
      <c r="DH112" s="804"/>
      <c r="DI112" s="804"/>
      <c r="DJ112" s="804"/>
      <c r="DK112" s="804"/>
      <c r="DL112" s="804">
        <v>21632</v>
      </c>
      <c r="DM112" s="804"/>
      <c r="DN112" s="804"/>
      <c r="DO112" s="804"/>
      <c r="DP112" s="804"/>
      <c r="DQ112" s="804">
        <v>21632</v>
      </c>
      <c r="DR112" s="804"/>
      <c r="DS112" s="804"/>
      <c r="DT112" s="804"/>
      <c r="DU112" s="804"/>
      <c r="DV112" s="781">
        <v>0</v>
      </c>
      <c r="DW112" s="781"/>
      <c r="DX112" s="781"/>
      <c r="DY112" s="781"/>
      <c r="DZ112" s="782"/>
    </row>
    <row r="113" spans="1:130" s="212" customFormat="1" ht="26.25" customHeight="1" x14ac:dyDescent="0.2">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3521579</v>
      </c>
      <c r="AB113" s="906"/>
      <c r="AC113" s="906"/>
      <c r="AD113" s="906"/>
      <c r="AE113" s="907"/>
      <c r="AF113" s="908">
        <v>3182552</v>
      </c>
      <c r="AG113" s="906"/>
      <c r="AH113" s="906"/>
      <c r="AI113" s="906"/>
      <c r="AJ113" s="907"/>
      <c r="AK113" s="908">
        <v>3056062</v>
      </c>
      <c r="AL113" s="906"/>
      <c r="AM113" s="906"/>
      <c r="AN113" s="906"/>
      <c r="AO113" s="907"/>
      <c r="AP113" s="909">
        <v>3.4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17962599</v>
      </c>
      <c r="BR114" s="804"/>
      <c r="BS114" s="804"/>
      <c r="BT114" s="804"/>
      <c r="BU114" s="804"/>
      <c r="BV114" s="804">
        <v>18764420</v>
      </c>
      <c r="BW114" s="804"/>
      <c r="BX114" s="804"/>
      <c r="BY114" s="804"/>
      <c r="BZ114" s="804"/>
      <c r="CA114" s="804">
        <v>18378460</v>
      </c>
      <c r="CB114" s="804"/>
      <c r="CC114" s="804"/>
      <c r="CD114" s="804"/>
      <c r="CE114" s="804"/>
      <c r="CF114" s="862">
        <v>20.6</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228317</v>
      </c>
      <c r="AB115" s="906"/>
      <c r="AC115" s="906"/>
      <c r="AD115" s="906"/>
      <c r="AE115" s="907"/>
      <c r="AF115" s="908">
        <v>258686</v>
      </c>
      <c r="AG115" s="906"/>
      <c r="AH115" s="906"/>
      <c r="AI115" s="906"/>
      <c r="AJ115" s="907"/>
      <c r="AK115" s="908">
        <v>300976</v>
      </c>
      <c r="AL115" s="906"/>
      <c r="AM115" s="906"/>
      <c r="AN115" s="906"/>
      <c r="AO115" s="907"/>
      <c r="AP115" s="909">
        <v>0.3</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14710200</v>
      </c>
      <c r="AB117" s="890"/>
      <c r="AC117" s="890"/>
      <c r="AD117" s="890"/>
      <c r="AE117" s="891"/>
      <c r="AF117" s="892">
        <v>14761353</v>
      </c>
      <c r="AG117" s="890"/>
      <c r="AH117" s="890"/>
      <c r="AI117" s="890"/>
      <c r="AJ117" s="891"/>
      <c r="AK117" s="892">
        <v>14724844</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190091</v>
      </c>
      <c r="AB119" s="876"/>
      <c r="AC119" s="876"/>
      <c r="AD119" s="876"/>
      <c r="AE119" s="877"/>
      <c r="AF119" s="878">
        <v>193740</v>
      </c>
      <c r="AG119" s="876"/>
      <c r="AH119" s="876"/>
      <c r="AI119" s="876"/>
      <c r="AJ119" s="877"/>
      <c r="AK119" s="878">
        <v>216944</v>
      </c>
      <c r="AL119" s="876"/>
      <c r="AM119" s="876"/>
      <c r="AN119" s="876"/>
      <c r="AO119" s="877"/>
      <c r="AP119" s="879">
        <v>0.2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184235162</v>
      </c>
      <c r="BR119" s="832"/>
      <c r="BS119" s="832"/>
      <c r="BT119" s="832"/>
      <c r="BU119" s="832"/>
      <c r="BV119" s="832">
        <v>182689886</v>
      </c>
      <c r="BW119" s="832"/>
      <c r="BX119" s="832"/>
      <c r="BY119" s="832"/>
      <c r="BZ119" s="832"/>
      <c r="CA119" s="832">
        <v>181196653</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954832</v>
      </c>
      <c r="DH119" s="751"/>
      <c r="DI119" s="751"/>
      <c r="DJ119" s="751"/>
      <c r="DK119" s="752"/>
      <c r="DL119" s="753">
        <v>889887</v>
      </c>
      <c r="DM119" s="751"/>
      <c r="DN119" s="751"/>
      <c r="DO119" s="751"/>
      <c r="DP119" s="752"/>
      <c r="DQ119" s="753">
        <v>805855</v>
      </c>
      <c r="DR119" s="751"/>
      <c r="DS119" s="751"/>
      <c r="DT119" s="751"/>
      <c r="DU119" s="752"/>
      <c r="DV119" s="835">
        <v>0.9</v>
      </c>
      <c r="DW119" s="836"/>
      <c r="DX119" s="836"/>
      <c r="DY119" s="836"/>
      <c r="DZ119" s="837"/>
    </row>
    <row r="120" spans="1:130" s="212" customFormat="1" ht="26.25" customHeight="1" x14ac:dyDescent="0.2">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33369380</v>
      </c>
      <c r="BR120" s="829"/>
      <c r="BS120" s="829"/>
      <c r="BT120" s="829"/>
      <c r="BU120" s="829"/>
      <c r="BV120" s="829">
        <v>32300554</v>
      </c>
      <c r="BW120" s="829"/>
      <c r="BX120" s="829"/>
      <c r="BY120" s="829"/>
      <c r="BZ120" s="829"/>
      <c r="CA120" s="829">
        <v>28368774</v>
      </c>
      <c r="CB120" s="829"/>
      <c r="CC120" s="829"/>
      <c r="CD120" s="829"/>
      <c r="CE120" s="829"/>
      <c r="CF120" s="853">
        <v>31.7</v>
      </c>
      <c r="CG120" s="854"/>
      <c r="CH120" s="854"/>
      <c r="CI120" s="854"/>
      <c r="CJ120" s="854"/>
      <c r="CK120" s="855" t="s">
        <v>451</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26767456</v>
      </c>
      <c r="DH120" s="829"/>
      <c r="DI120" s="829"/>
      <c r="DJ120" s="829"/>
      <c r="DK120" s="829"/>
      <c r="DL120" s="829">
        <v>26495543</v>
      </c>
      <c r="DM120" s="829"/>
      <c r="DN120" s="829"/>
      <c r="DO120" s="829"/>
      <c r="DP120" s="829"/>
      <c r="DQ120" s="829">
        <v>26801476</v>
      </c>
      <c r="DR120" s="829"/>
      <c r="DS120" s="829"/>
      <c r="DT120" s="829"/>
      <c r="DU120" s="829"/>
      <c r="DV120" s="830">
        <v>30</v>
      </c>
      <c r="DW120" s="830"/>
      <c r="DX120" s="830"/>
      <c r="DY120" s="830"/>
      <c r="DZ120" s="831"/>
    </row>
    <row r="121" spans="1:130" s="212"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39386838</v>
      </c>
      <c r="BR121" s="804"/>
      <c r="BS121" s="804"/>
      <c r="BT121" s="804"/>
      <c r="BU121" s="804"/>
      <c r="BV121" s="804">
        <v>38509519</v>
      </c>
      <c r="BW121" s="804"/>
      <c r="BX121" s="804"/>
      <c r="BY121" s="804"/>
      <c r="BZ121" s="804"/>
      <c r="CA121" s="804">
        <v>40065761</v>
      </c>
      <c r="CB121" s="804"/>
      <c r="CC121" s="804"/>
      <c r="CD121" s="804"/>
      <c r="CE121" s="804"/>
      <c r="CF121" s="862">
        <v>44.8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11055179</v>
      </c>
      <c r="DH121" s="804"/>
      <c r="DI121" s="804"/>
      <c r="DJ121" s="804"/>
      <c r="DK121" s="804"/>
      <c r="DL121" s="804">
        <v>10721239</v>
      </c>
      <c r="DM121" s="804"/>
      <c r="DN121" s="804"/>
      <c r="DO121" s="804"/>
      <c r="DP121" s="804"/>
      <c r="DQ121" s="804">
        <v>9483575</v>
      </c>
      <c r="DR121" s="804"/>
      <c r="DS121" s="804"/>
      <c r="DT121" s="804"/>
      <c r="DU121" s="804"/>
      <c r="DV121" s="781">
        <v>10.6</v>
      </c>
      <c r="DW121" s="781"/>
      <c r="DX121" s="781"/>
      <c r="DY121" s="781"/>
      <c r="DZ121" s="782"/>
    </row>
    <row r="122" spans="1:130" s="212" customFormat="1" ht="26.25" customHeight="1" x14ac:dyDescent="0.2">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106670215</v>
      </c>
      <c r="BR122" s="832"/>
      <c r="BS122" s="832"/>
      <c r="BT122" s="832"/>
      <c r="BU122" s="832"/>
      <c r="BV122" s="832">
        <v>100496511</v>
      </c>
      <c r="BW122" s="832"/>
      <c r="BX122" s="832"/>
      <c r="BY122" s="832"/>
      <c r="BZ122" s="832"/>
      <c r="CA122" s="832">
        <v>93166173</v>
      </c>
      <c r="CB122" s="832"/>
      <c r="CC122" s="832"/>
      <c r="CD122" s="832"/>
      <c r="CE122" s="832"/>
      <c r="CF122" s="833">
        <v>104.2</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382200</v>
      </c>
      <c r="DH122" s="804"/>
      <c r="DI122" s="804"/>
      <c r="DJ122" s="804"/>
      <c r="DK122" s="804"/>
      <c r="DL122" s="804">
        <v>404000</v>
      </c>
      <c r="DM122" s="804"/>
      <c r="DN122" s="804"/>
      <c r="DO122" s="804"/>
      <c r="DP122" s="804"/>
      <c r="DQ122" s="804">
        <v>1174300</v>
      </c>
      <c r="DR122" s="804"/>
      <c r="DS122" s="804"/>
      <c r="DT122" s="804"/>
      <c r="DU122" s="804"/>
      <c r="DV122" s="781">
        <v>1.3</v>
      </c>
      <c r="DW122" s="781"/>
      <c r="DX122" s="781"/>
      <c r="DY122" s="781"/>
      <c r="DZ122" s="782"/>
    </row>
    <row r="123" spans="1:130" s="212" customFormat="1" ht="26.25" customHeight="1" x14ac:dyDescent="0.2">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179426433</v>
      </c>
      <c r="BR123" s="820"/>
      <c r="BS123" s="820"/>
      <c r="BT123" s="820"/>
      <c r="BU123" s="820"/>
      <c r="BV123" s="820">
        <v>171306584</v>
      </c>
      <c r="BW123" s="820"/>
      <c r="BX123" s="820"/>
      <c r="BY123" s="820"/>
      <c r="BZ123" s="820"/>
      <c r="CA123" s="820">
        <v>161600708</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v>272100</v>
      </c>
      <c r="DM123" s="767"/>
      <c r="DN123" s="767"/>
      <c r="DO123" s="767"/>
      <c r="DP123" s="768"/>
      <c r="DQ123" s="769">
        <v>301200</v>
      </c>
      <c r="DR123" s="767"/>
      <c r="DS123" s="767"/>
      <c r="DT123" s="767"/>
      <c r="DU123" s="768"/>
      <c r="DV123" s="811">
        <v>0.3</v>
      </c>
      <c r="DW123" s="812"/>
      <c r="DX123" s="812"/>
      <c r="DY123" s="812"/>
      <c r="DZ123" s="813"/>
    </row>
    <row r="124" spans="1:130" s="212" customFormat="1" ht="26.25" customHeight="1" thickBot="1" x14ac:dyDescent="0.25">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5.6</v>
      </c>
      <c r="BR124" s="818"/>
      <c r="BS124" s="818"/>
      <c r="BT124" s="818"/>
      <c r="BU124" s="818"/>
      <c r="BV124" s="818">
        <v>13.2</v>
      </c>
      <c r="BW124" s="818"/>
      <c r="BX124" s="818"/>
      <c r="BY124" s="818"/>
      <c r="BZ124" s="818"/>
      <c r="CA124" s="818">
        <v>21.9</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218091</v>
      </c>
      <c r="DH124" s="751"/>
      <c r="DI124" s="751"/>
      <c r="DJ124" s="751"/>
      <c r="DK124" s="752"/>
      <c r="DL124" s="753">
        <v>168362</v>
      </c>
      <c r="DM124" s="751"/>
      <c r="DN124" s="751"/>
      <c r="DO124" s="751"/>
      <c r="DP124" s="752"/>
      <c r="DQ124" s="753">
        <v>120269</v>
      </c>
      <c r="DR124" s="751"/>
      <c r="DS124" s="751"/>
      <c r="DT124" s="751"/>
      <c r="DU124" s="752"/>
      <c r="DV124" s="835">
        <v>0.1</v>
      </c>
      <c r="DW124" s="836"/>
      <c r="DX124" s="836"/>
      <c r="DY124" s="836"/>
      <c r="DZ124" s="837"/>
    </row>
    <row r="125" spans="1:130" s="212" customFormat="1" ht="26.25" customHeight="1" x14ac:dyDescent="0.2">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38226</v>
      </c>
      <c r="AB126" s="767"/>
      <c r="AC126" s="767"/>
      <c r="AD126" s="767"/>
      <c r="AE126" s="768"/>
      <c r="AF126" s="769">
        <v>64946</v>
      </c>
      <c r="AG126" s="767"/>
      <c r="AH126" s="767"/>
      <c r="AI126" s="767"/>
      <c r="AJ126" s="768"/>
      <c r="AK126" s="769">
        <v>84032</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3557730</v>
      </c>
      <c r="AB128" s="788"/>
      <c r="AC128" s="788"/>
      <c r="AD128" s="788"/>
      <c r="AE128" s="789"/>
      <c r="AF128" s="790">
        <v>3712095</v>
      </c>
      <c r="AG128" s="788"/>
      <c r="AH128" s="788"/>
      <c r="AI128" s="788"/>
      <c r="AJ128" s="789"/>
      <c r="AK128" s="790">
        <v>3799181</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93811358</v>
      </c>
      <c r="AB129" s="767"/>
      <c r="AC129" s="767"/>
      <c r="AD129" s="767"/>
      <c r="AE129" s="768"/>
      <c r="AF129" s="769">
        <v>95295431</v>
      </c>
      <c r="AG129" s="767"/>
      <c r="AH129" s="767"/>
      <c r="AI129" s="767"/>
      <c r="AJ129" s="768"/>
      <c r="AK129" s="769">
        <v>98108710</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9369733</v>
      </c>
      <c r="AB130" s="767"/>
      <c r="AC130" s="767"/>
      <c r="AD130" s="767"/>
      <c r="AE130" s="768"/>
      <c r="AF130" s="769">
        <v>9133044</v>
      </c>
      <c r="AG130" s="767"/>
      <c r="AH130" s="767"/>
      <c r="AI130" s="767"/>
      <c r="AJ130" s="768"/>
      <c r="AK130" s="769">
        <v>8719582</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2.2000000000000002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84441625</v>
      </c>
      <c r="AB131" s="751"/>
      <c r="AC131" s="751"/>
      <c r="AD131" s="751"/>
      <c r="AE131" s="752"/>
      <c r="AF131" s="753">
        <v>86162387</v>
      </c>
      <c r="AG131" s="751"/>
      <c r="AH131" s="751"/>
      <c r="AI131" s="751"/>
      <c r="AJ131" s="752"/>
      <c r="AK131" s="753">
        <v>89389128</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21.9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2.1112062589999998</v>
      </c>
      <c r="AB132" s="732"/>
      <c r="AC132" s="732"/>
      <c r="AD132" s="732"/>
      <c r="AE132" s="733"/>
      <c r="AF132" s="734">
        <v>2.2239564930000002</v>
      </c>
      <c r="AG132" s="732"/>
      <c r="AH132" s="732"/>
      <c r="AI132" s="732"/>
      <c r="AJ132" s="733"/>
      <c r="AK132" s="734">
        <v>2.4679522550000002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1.7</v>
      </c>
      <c r="AB133" s="711"/>
      <c r="AC133" s="711"/>
      <c r="AD133" s="711"/>
      <c r="AE133" s="712"/>
      <c r="AF133" s="710">
        <v>2</v>
      </c>
      <c r="AG133" s="711"/>
      <c r="AH133" s="711"/>
      <c r="AI133" s="711"/>
      <c r="AJ133" s="712"/>
      <c r="AK133" s="710">
        <v>2.2000000000000002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PY/SUOvXa4c2/zOe9Bu9pnqev+hJfDe/gHX82U06dQfioeIfY3oxtxHV3zClGBbRIfHvxGrLVggdMAlb2QLrQ==" saltValue="VhpnHEBNhJfDV/+dAmao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tJAa2lOXiSGgAvdtVS7mzglotk3vI5lZnXFJGtPN55Oh2O+yNQK92XJqsQpFUTmvyiYdCVwv99a7pD7NkPyRQ==" saltValue="7JcgrELQlVBjgzIoDBLtm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od4T2joH0O5smZgUix3QQjOG/S1YY4hAUWOUXT10YXUfxdUbdNwPigmlpNJvfI1IpHmgb/RNV04kTlWEPPwDA==" saltValue="aI6f0aFw4CznY33wiL0j8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5" t="s">
        <v>484</v>
      </c>
      <c r="AP7" s="253"/>
      <c r="AQ7" s="254" t="s">
        <v>485</v>
      </c>
      <c r="AR7" s="255"/>
    </row>
    <row r="8" spans="1:46" ht="13" x14ac:dyDescent="0.2">
      <c r="A8" s="247"/>
      <c r="AK8" s="256"/>
      <c r="AL8" s="257"/>
      <c r="AM8" s="257"/>
      <c r="AN8" s="258"/>
      <c r="AO8" s="1106"/>
      <c r="AP8" s="259" t="s">
        <v>486</v>
      </c>
      <c r="AQ8" s="260" t="s">
        <v>487</v>
      </c>
      <c r="AR8" s="261" t="s">
        <v>488</v>
      </c>
    </row>
    <row r="9" spans="1:46" ht="13" x14ac:dyDescent="0.2">
      <c r="A9" s="247"/>
      <c r="AK9" s="1117" t="s">
        <v>489</v>
      </c>
      <c r="AL9" s="1118"/>
      <c r="AM9" s="1118"/>
      <c r="AN9" s="1119"/>
      <c r="AO9" s="262">
        <v>30848236</v>
      </c>
      <c r="AP9" s="262">
        <v>61648</v>
      </c>
      <c r="AQ9" s="263">
        <v>66742</v>
      </c>
      <c r="AR9" s="264">
        <v>-7.6</v>
      </c>
    </row>
    <row r="10" spans="1:46" ht="13.5" customHeight="1" x14ac:dyDescent="0.2">
      <c r="A10" s="247"/>
      <c r="AK10" s="1117" t="s">
        <v>490</v>
      </c>
      <c r="AL10" s="1118"/>
      <c r="AM10" s="1118"/>
      <c r="AN10" s="1119"/>
      <c r="AO10" s="265">
        <v>4798</v>
      </c>
      <c r="AP10" s="265">
        <v>10</v>
      </c>
      <c r="AQ10" s="266">
        <v>1287</v>
      </c>
      <c r="AR10" s="267">
        <v>-99.2</v>
      </c>
    </row>
    <row r="11" spans="1:46" ht="13.5" customHeight="1" x14ac:dyDescent="0.2">
      <c r="A11" s="247"/>
      <c r="AK11" s="1117" t="s">
        <v>491</v>
      </c>
      <c r="AL11" s="1118"/>
      <c r="AM11" s="1118"/>
      <c r="AN11" s="1119"/>
      <c r="AO11" s="265">
        <v>1553587</v>
      </c>
      <c r="AP11" s="265">
        <v>3105</v>
      </c>
      <c r="AQ11" s="266">
        <v>1074</v>
      </c>
      <c r="AR11" s="267">
        <v>189.1</v>
      </c>
    </row>
    <row r="12" spans="1:46" ht="13.5" customHeight="1" x14ac:dyDescent="0.2">
      <c r="A12" s="247"/>
      <c r="AK12" s="1117" t="s">
        <v>492</v>
      </c>
      <c r="AL12" s="1118"/>
      <c r="AM12" s="1118"/>
      <c r="AN12" s="1119"/>
      <c r="AO12" s="265" t="s">
        <v>493</v>
      </c>
      <c r="AP12" s="265" t="s">
        <v>493</v>
      </c>
      <c r="AQ12" s="266">
        <v>41</v>
      </c>
      <c r="AR12" s="267" t="s">
        <v>493</v>
      </c>
    </row>
    <row r="13" spans="1:46" ht="13.5" customHeight="1" x14ac:dyDescent="0.2">
      <c r="A13" s="247"/>
      <c r="AK13" s="1117" t="s">
        <v>494</v>
      </c>
      <c r="AL13" s="1118"/>
      <c r="AM13" s="1118"/>
      <c r="AN13" s="1119"/>
      <c r="AO13" s="265">
        <v>1152704</v>
      </c>
      <c r="AP13" s="265">
        <v>2304</v>
      </c>
      <c r="AQ13" s="266">
        <v>2303</v>
      </c>
      <c r="AR13" s="267">
        <v>0</v>
      </c>
    </row>
    <row r="14" spans="1:46" ht="13.5" customHeight="1" x14ac:dyDescent="0.2">
      <c r="A14" s="247"/>
      <c r="AK14" s="1117" t="s">
        <v>495</v>
      </c>
      <c r="AL14" s="1118"/>
      <c r="AM14" s="1118"/>
      <c r="AN14" s="1119"/>
      <c r="AO14" s="265">
        <v>712992</v>
      </c>
      <c r="AP14" s="265">
        <v>1425</v>
      </c>
      <c r="AQ14" s="266">
        <v>1496</v>
      </c>
      <c r="AR14" s="267">
        <v>-4.7</v>
      </c>
    </row>
    <row r="15" spans="1:46" ht="13.5" customHeight="1" x14ac:dyDescent="0.2">
      <c r="A15" s="247"/>
      <c r="AK15" s="1120" t="s">
        <v>496</v>
      </c>
      <c r="AL15" s="1121"/>
      <c r="AM15" s="1121"/>
      <c r="AN15" s="1122"/>
      <c r="AO15" s="265">
        <v>-2137516</v>
      </c>
      <c r="AP15" s="265">
        <v>-4272</v>
      </c>
      <c r="AQ15" s="266">
        <v>-3858</v>
      </c>
      <c r="AR15" s="267">
        <v>10.7</v>
      </c>
    </row>
    <row r="16" spans="1:46" ht="13" x14ac:dyDescent="0.2">
      <c r="A16" s="247"/>
      <c r="AK16" s="1120" t="s">
        <v>177</v>
      </c>
      <c r="AL16" s="1121"/>
      <c r="AM16" s="1121"/>
      <c r="AN16" s="1122"/>
      <c r="AO16" s="265">
        <v>32134801</v>
      </c>
      <c r="AP16" s="265">
        <v>64219</v>
      </c>
      <c r="AQ16" s="266">
        <v>69084</v>
      </c>
      <c r="AR16" s="267">
        <v>-7</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23" t="s">
        <v>501</v>
      </c>
      <c r="AL21" s="1124"/>
      <c r="AM21" s="1124"/>
      <c r="AN21" s="1125"/>
      <c r="AO21" s="277">
        <v>5.84</v>
      </c>
      <c r="AP21" s="278">
        <v>6.14</v>
      </c>
      <c r="AQ21" s="279">
        <v>-0.3</v>
      </c>
      <c r="AS21" s="280"/>
      <c r="AT21" s="276"/>
    </row>
    <row r="22" spans="1:46" s="248" customFormat="1" ht="13" x14ac:dyDescent="0.2">
      <c r="A22" s="276"/>
      <c r="AK22" s="1123" t="s">
        <v>502</v>
      </c>
      <c r="AL22" s="1124"/>
      <c r="AM22" s="1124"/>
      <c r="AN22" s="1125"/>
      <c r="AO22" s="281">
        <v>100.8</v>
      </c>
      <c r="AP22" s="282">
        <v>99.7</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5" t="s">
        <v>484</v>
      </c>
      <c r="AP30" s="253"/>
      <c r="AQ30" s="254" t="s">
        <v>485</v>
      </c>
      <c r="AR30" s="255"/>
    </row>
    <row r="31" spans="1:46" ht="13" x14ac:dyDescent="0.2">
      <c r="A31" s="247"/>
      <c r="AK31" s="256"/>
      <c r="AL31" s="257"/>
      <c r="AM31" s="257"/>
      <c r="AN31" s="258"/>
      <c r="AO31" s="1106"/>
      <c r="AP31" s="259" t="s">
        <v>486</v>
      </c>
      <c r="AQ31" s="260" t="s">
        <v>487</v>
      </c>
      <c r="AR31" s="261" t="s">
        <v>488</v>
      </c>
    </row>
    <row r="32" spans="1:46" ht="27" customHeight="1" x14ac:dyDescent="0.2">
      <c r="A32" s="247"/>
      <c r="AK32" s="1107" t="s">
        <v>506</v>
      </c>
      <c r="AL32" s="1108"/>
      <c r="AM32" s="1108"/>
      <c r="AN32" s="1109"/>
      <c r="AO32" s="291">
        <v>11367806</v>
      </c>
      <c r="AP32" s="291">
        <v>22718</v>
      </c>
      <c r="AQ32" s="292">
        <v>26372</v>
      </c>
      <c r="AR32" s="293">
        <v>-13.9</v>
      </c>
    </row>
    <row r="33" spans="1:46" ht="13.5" customHeight="1" x14ac:dyDescent="0.2">
      <c r="A33" s="247"/>
      <c r="AK33" s="1107" t="s">
        <v>507</v>
      </c>
      <c r="AL33" s="1108"/>
      <c r="AM33" s="1108"/>
      <c r="AN33" s="1109"/>
      <c r="AO33" s="291" t="s">
        <v>493</v>
      </c>
      <c r="AP33" s="291" t="s">
        <v>493</v>
      </c>
      <c r="AQ33" s="292">
        <v>3</v>
      </c>
      <c r="AR33" s="293" t="s">
        <v>493</v>
      </c>
    </row>
    <row r="34" spans="1:46" ht="27" customHeight="1" x14ac:dyDescent="0.2">
      <c r="A34" s="247"/>
      <c r="AK34" s="1107" t="s">
        <v>508</v>
      </c>
      <c r="AL34" s="1108"/>
      <c r="AM34" s="1108"/>
      <c r="AN34" s="1109"/>
      <c r="AO34" s="291" t="s">
        <v>493</v>
      </c>
      <c r="AP34" s="291" t="s">
        <v>493</v>
      </c>
      <c r="AQ34" s="292">
        <v>27</v>
      </c>
      <c r="AR34" s="293" t="s">
        <v>493</v>
      </c>
    </row>
    <row r="35" spans="1:46" ht="27" customHeight="1" x14ac:dyDescent="0.2">
      <c r="A35" s="247"/>
      <c r="AK35" s="1107" t="s">
        <v>509</v>
      </c>
      <c r="AL35" s="1108"/>
      <c r="AM35" s="1108"/>
      <c r="AN35" s="1109"/>
      <c r="AO35" s="291">
        <v>3056062</v>
      </c>
      <c r="AP35" s="291">
        <v>6107</v>
      </c>
      <c r="AQ35" s="292">
        <v>5235</v>
      </c>
      <c r="AR35" s="293">
        <v>16.7</v>
      </c>
    </row>
    <row r="36" spans="1:46" ht="27" customHeight="1" x14ac:dyDescent="0.2">
      <c r="A36" s="247"/>
      <c r="AK36" s="1107" t="s">
        <v>510</v>
      </c>
      <c r="AL36" s="1108"/>
      <c r="AM36" s="1108"/>
      <c r="AN36" s="1109"/>
      <c r="AO36" s="291" t="s">
        <v>493</v>
      </c>
      <c r="AP36" s="291" t="s">
        <v>493</v>
      </c>
      <c r="AQ36" s="292">
        <v>476</v>
      </c>
      <c r="AR36" s="293" t="s">
        <v>493</v>
      </c>
    </row>
    <row r="37" spans="1:46" ht="13.5" customHeight="1" x14ac:dyDescent="0.2">
      <c r="A37" s="247"/>
      <c r="AK37" s="1107" t="s">
        <v>511</v>
      </c>
      <c r="AL37" s="1108"/>
      <c r="AM37" s="1108"/>
      <c r="AN37" s="1109"/>
      <c r="AO37" s="291">
        <v>300976</v>
      </c>
      <c r="AP37" s="291">
        <v>601</v>
      </c>
      <c r="AQ37" s="292">
        <v>969</v>
      </c>
      <c r="AR37" s="293">
        <v>-38</v>
      </c>
    </row>
    <row r="38" spans="1:46" ht="27" customHeight="1" x14ac:dyDescent="0.2">
      <c r="A38" s="247"/>
      <c r="AK38" s="1110" t="s">
        <v>512</v>
      </c>
      <c r="AL38" s="1111"/>
      <c r="AM38" s="1111"/>
      <c r="AN38" s="1112"/>
      <c r="AO38" s="294" t="s">
        <v>493</v>
      </c>
      <c r="AP38" s="294" t="s">
        <v>493</v>
      </c>
      <c r="AQ38" s="295" t="s">
        <v>493</v>
      </c>
      <c r="AR38" s="283" t="s">
        <v>493</v>
      </c>
      <c r="AS38" s="290"/>
    </row>
    <row r="39" spans="1:46" ht="13" x14ac:dyDescent="0.2">
      <c r="A39" s="247"/>
      <c r="AK39" s="1110" t="s">
        <v>513</v>
      </c>
      <c r="AL39" s="1111"/>
      <c r="AM39" s="1111"/>
      <c r="AN39" s="1112"/>
      <c r="AO39" s="291">
        <v>-3799181</v>
      </c>
      <c r="AP39" s="291">
        <v>-7592</v>
      </c>
      <c r="AQ39" s="292">
        <v>-7307</v>
      </c>
      <c r="AR39" s="293">
        <v>3.9</v>
      </c>
      <c r="AS39" s="290"/>
    </row>
    <row r="40" spans="1:46" ht="27" customHeight="1" x14ac:dyDescent="0.2">
      <c r="A40" s="247"/>
      <c r="AK40" s="1107" t="s">
        <v>514</v>
      </c>
      <c r="AL40" s="1108"/>
      <c r="AM40" s="1108"/>
      <c r="AN40" s="1109"/>
      <c r="AO40" s="291">
        <v>-8719582</v>
      </c>
      <c r="AP40" s="291">
        <v>-17425</v>
      </c>
      <c r="AQ40" s="292">
        <v>-17667</v>
      </c>
      <c r="AR40" s="293">
        <v>-1.4</v>
      </c>
      <c r="AS40" s="290"/>
    </row>
    <row r="41" spans="1:46" ht="13" x14ac:dyDescent="0.2">
      <c r="A41" s="247"/>
      <c r="AK41" s="1113" t="s">
        <v>287</v>
      </c>
      <c r="AL41" s="1114"/>
      <c r="AM41" s="1114"/>
      <c r="AN41" s="1115"/>
      <c r="AO41" s="291">
        <v>2206081</v>
      </c>
      <c r="AP41" s="291">
        <v>4409</v>
      </c>
      <c r="AQ41" s="292">
        <v>8108</v>
      </c>
      <c r="AR41" s="293">
        <v>-45.6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00" t="s">
        <v>484</v>
      </c>
      <c r="AN49" s="1102" t="s">
        <v>517</v>
      </c>
      <c r="AO49" s="1103"/>
      <c r="AP49" s="1103"/>
      <c r="AQ49" s="1103"/>
      <c r="AR49" s="1104"/>
    </row>
    <row r="50" spans="1:44" ht="13" x14ac:dyDescent="0.2">
      <c r="A50" s="247"/>
      <c r="AK50" s="305"/>
      <c r="AL50" s="306"/>
      <c r="AM50" s="1101"/>
      <c r="AN50" s="307" t="s">
        <v>518</v>
      </c>
      <c r="AO50" s="308" t="s">
        <v>519</v>
      </c>
      <c r="AP50" s="309" t="s">
        <v>520</v>
      </c>
      <c r="AQ50" s="310" t="s">
        <v>521</v>
      </c>
      <c r="AR50" s="311" t="s">
        <v>522</v>
      </c>
    </row>
    <row r="51" spans="1:44" ht="13" x14ac:dyDescent="0.2">
      <c r="A51" s="247"/>
      <c r="AK51" s="303" t="s">
        <v>523</v>
      </c>
      <c r="AL51" s="304"/>
      <c r="AM51" s="312">
        <v>10168636</v>
      </c>
      <c r="AN51" s="313">
        <v>20400</v>
      </c>
      <c r="AO51" s="314">
        <v>-10.5</v>
      </c>
      <c r="AP51" s="315">
        <v>39221</v>
      </c>
      <c r="AQ51" s="316">
        <v>4.2</v>
      </c>
      <c r="AR51" s="317">
        <v>-14.7</v>
      </c>
    </row>
    <row r="52" spans="1:44" ht="13" x14ac:dyDescent="0.2">
      <c r="A52" s="247"/>
      <c r="AK52" s="318"/>
      <c r="AL52" s="319" t="s">
        <v>524</v>
      </c>
      <c r="AM52" s="320">
        <v>6380972</v>
      </c>
      <c r="AN52" s="321">
        <v>12801</v>
      </c>
      <c r="AO52" s="322">
        <v>-17</v>
      </c>
      <c r="AP52" s="323">
        <v>24821</v>
      </c>
      <c r="AQ52" s="324">
        <v>-0.5</v>
      </c>
      <c r="AR52" s="325">
        <v>-16.5</v>
      </c>
    </row>
    <row r="53" spans="1:44" ht="13" x14ac:dyDescent="0.2">
      <c r="A53" s="247"/>
      <c r="AK53" s="303" t="s">
        <v>525</v>
      </c>
      <c r="AL53" s="304"/>
      <c r="AM53" s="312">
        <v>15349564</v>
      </c>
      <c r="AN53" s="313">
        <v>30891</v>
      </c>
      <c r="AO53" s="314">
        <v>51.4</v>
      </c>
      <c r="AP53" s="315">
        <v>38566</v>
      </c>
      <c r="AQ53" s="316">
        <v>-1.7</v>
      </c>
      <c r="AR53" s="317">
        <v>53.1</v>
      </c>
    </row>
    <row r="54" spans="1:44" ht="13" x14ac:dyDescent="0.2">
      <c r="A54" s="247"/>
      <c r="AK54" s="318"/>
      <c r="AL54" s="319" t="s">
        <v>524</v>
      </c>
      <c r="AM54" s="320">
        <v>8457721</v>
      </c>
      <c r="AN54" s="321">
        <v>17021</v>
      </c>
      <c r="AO54" s="322">
        <v>33</v>
      </c>
      <c r="AP54" s="323">
        <v>24059</v>
      </c>
      <c r="AQ54" s="324">
        <v>-3.1</v>
      </c>
      <c r="AR54" s="325">
        <v>36.1</v>
      </c>
    </row>
    <row r="55" spans="1:44" ht="13" x14ac:dyDescent="0.2">
      <c r="A55" s="247"/>
      <c r="AK55" s="303" t="s">
        <v>526</v>
      </c>
      <c r="AL55" s="304"/>
      <c r="AM55" s="312">
        <v>14404346</v>
      </c>
      <c r="AN55" s="313">
        <v>28976</v>
      </c>
      <c r="AO55" s="314">
        <v>-6.2</v>
      </c>
      <c r="AP55" s="315">
        <v>35156</v>
      </c>
      <c r="AQ55" s="316">
        <v>-8.8000000000000007</v>
      </c>
      <c r="AR55" s="317">
        <v>2.6</v>
      </c>
    </row>
    <row r="56" spans="1:44" ht="13" x14ac:dyDescent="0.2">
      <c r="A56" s="247"/>
      <c r="AK56" s="318"/>
      <c r="AL56" s="319" t="s">
        <v>524</v>
      </c>
      <c r="AM56" s="320">
        <v>8599534</v>
      </c>
      <c r="AN56" s="321">
        <v>17299</v>
      </c>
      <c r="AO56" s="322">
        <v>1.6</v>
      </c>
      <c r="AP56" s="323">
        <v>22430</v>
      </c>
      <c r="AQ56" s="324">
        <v>-6.8</v>
      </c>
      <c r="AR56" s="325">
        <v>8.4</v>
      </c>
    </row>
    <row r="57" spans="1:44" ht="13" x14ac:dyDescent="0.2">
      <c r="A57" s="247"/>
      <c r="AK57" s="303" t="s">
        <v>527</v>
      </c>
      <c r="AL57" s="304"/>
      <c r="AM57" s="312">
        <v>13979414</v>
      </c>
      <c r="AN57" s="313">
        <v>28059</v>
      </c>
      <c r="AO57" s="314">
        <v>-3.2</v>
      </c>
      <c r="AP57" s="315">
        <v>37029</v>
      </c>
      <c r="AQ57" s="316">
        <v>5.3</v>
      </c>
      <c r="AR57" s="317">
        <v>-8.5</v>
      </c>
    </row>
    <row r="58" spans="1:44" ht="13" x14ac:dyDescent="0.2">
      <c r="A58" s="247"/>
      <c r="AK58" s="318"/>
      <c r="AL58" s="319" t="s">
        <v>524</v>
      </c>
      <c r="AM58" s="320">
        <v>8864620</v>
      </c>
      <c r="AN58" s="321">
        <v>17793</v>
      </c>
      <c r="AO58" s="322">
        <v>2.9</v>
      </c>
      <c r="AP58" s="323">
        <v>23232</v>
      </c>
      <c r="AQ58" s="324">
        <v>3.6</v>
      </c>
      <c r="AR58" s="325">
        <v>-0.7</v>
      </c>
    </row>
    <row r="59" spans="1:44" ht="13" x14ac:dyDescent="0.2">
      <c r="A59" s="247"/>
      <c r="AK59" s="303" t="s">
        <v>528</v>
      </c>
      <c r="AL59" s="304"/>
      <c r="AM59" s="312">
        <v>16686460</v>
      </c>
      <c r="AN59" s="313">
        <v>33347</v>
      </c>
      <c r="AO59" s="314">
        <v>18.8</v>
      </c>
      <c r="AP59" s="315">
        <v>44805</v>
      </c>
      <c r="AQ59" s="316">
        <v>21</v>
      </c>
      <c r="AR59" s="317">
        <v>-2.2000000000000002</v>
      </c>
    </row>
    <row r="60" spans="1:44" ht="13" x14ac:dyDescent="0.2">
      <c r="A60" s="247"/>
      <c r="AK60" s="318"/>
      <c r="AL60" s="319" t="s">
        <v>524</v>
      </c>
      <c r="AM60" s="320">
        <v>12870398</v>
      </c>
      <c r="AN60" s="321">
        <v>25720</v>
      </c>
      <c r="AO60" s="322">
        <v>44.6</v>
      </c>
      <c r="AP60" s="323">
        <v>29857</v>
      </c>
      <c r="AQ60" s="324">
        <v>28.5</v>
      </c>
      <c r="AR60" s="325">
        <v>16.100000000000001</v>
      </c>
    </row>
    <row r="61" spans="1:44" ht="13" x14ac:dyDescent="0.2">
      <c r="A61" s="247"/>
      <c r="AK61" s="303" t="s">
        <v>529</v>
      </c>
      <c r="AL61" s="326"/>
      <c r="AM61" s="312">
        <v>14117684</v>
      </c>
      <c r="AN61" s="313">
        <v>28335</v>
      </c>
      <c r="AO61" s="314">
        <v>10.1</v>
      </c>
      <c r="AP61" s="315">
        <v>38955</v>
      </c>
      <c r="AQ61" s="327">
        <v>4</v>
      </c>
      <c r="AR61" s="317">
        <v>6.1</v>
      </c>
    </row>
    <row r="62" spans="1:44" ht="13" x14ac:dyDescent="0.2">
      <c r="A62" s="247"/>
      <c r="AK62" s="318"/>
      <c r="AL62" s="319" t="s">
        <v>524</v>
      </c>
      <c r="AM62" s="320">
        <v>9034649</v>
      </c>
      <c r="AN62" s="321">
        <v>18127</v>
      </c>
      <c r="AO62" s="322">
        <v>13</v>
      </c>
      <c r="AP62" s="323">
        <v>24880</v>
      </c>
      <c r="AQ62" s="324">
        <v>4.3</v>
      </c>
      <c r="AR62" s="325">
        <v>8.6999999999999993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8TmYSzq09WacqNLPegb4oFrCrYzqL7kR0zNhEaCUGVnbdc6jmZ3hN2K+3lRcmKTCj+Dc7pSr1Yo5O8mDGpauCg==" saltValue="kg1vwNsUMntZlaDstUpQ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00KAkCfgZLzHyJwecn9y7HCBn5LSuko/vdAhAxtdgxAEQcyUv2wNQ70pYWFNxNhiGrWCCuEdeHSeDWZLfajLbg==" saltValue="0RhSpXySNPXuX0X1JBSkw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RH/j5xKS5QqXOZNG5vFxhXTbe8U64OrWVRcp1wW2rawJtmJ9m9MdZ3lidCPNO+Ae94DMXlVuKgZVxPhbqcBixw==" saltValue="9HXQkWj+C2ng6gCnTC/Sw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13.45</v>
      </c>
      <c r="G47" s="12">
        <v>16.45</v>
      </c>
      <c r="H47" s="12">
        <v>13.85</v>
      </c>
      <c r="I47" s="12">
        <v>11.26</v>
      </c>
      <c r="J47" s="13">
        <v>8.23</v>
      </c>
    </row>
    <row r="48" spans="2:10" ht="57.75" customHeight="1" x14ac:dyDescent="0.2">
      <c r="B48" s="14"/>
      <c r="C48" s="1128" t="s">
        <v>4</v>
      </c>
      <c r="D48" s="1128"/>
      <c r="E48" s="1129"/>
      <c r="F48" s="15">
        <v>6.51</v>
      </c>
      <c r="G48" s="16">
        <v>9.41</v>
      </c>
      <c r="H48" s="16">
        <v>7.49</v>
      </c>
      <c r="I48" s="16">
        <v>6.32</v>
      </c>
      <c r="J48" s="17">
        <v>6.59</v>
      </c>
    </row>
    <row r="49" spans="2:10" ht="57.75" customHeight="1" thickBot="1" x14ac:dyDescent="0.25">
      <c r="B49" s="18"/>
      <c r="C49" s="1130" t="s">
        <v>5</v>
      </c>
      <c r="D49" s="1130"/>
      <c r="E49" s="1131"/>
      <c r="F49" s="19" t="s">
        <v>536</v>
      </c>
      <c r="G49" s="20">
        <v>6.96</v>
      </c>
      <c r="H49" s="20" t="s">
        <v>537</v>
      </c>
      <c r="I49" s="20" t="s">
        <v>538</v>
      </c>
      <c r="J49" s="21" t="s">
        <v>539</v>
      </c>
    </row>
    <row r="50" spans="2:10" ht="13" x14ac:dyDescent="0.2"/>
  </sheetData>
  <sheetProtection algorithmName="SHA-512" hashValue="gsWpFEjX0vekBN6srNB3GogZJQVxmdciw/pNW1jKlbQV9eU8Jf/BFC3zu5cLTjfVnwR66qRDt36bjJITSaPexQ==" saltValue="brQMRKxmtrJsI97P4UX70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2026-03-10T23:33:40Z</cp:lastPrinted>
  <dcterms:created xsi:type="dcterms:W3CDTF">2026-02-23T05:37:45Z</dcterms:created>
  <dcterms:modified xsi:type="dcterms:W3CDTF">2026-03-30T12:56:08Z</dcterms:modified>
  <cp:category/>
</cp:coreProperties>
</file>