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@統計担当\06 統計書\令和４年版統計書\09_HP・キャビネット掲載\"/>
    </mc:Choice>
  </mc:AlternateContent>
  <bookViews>
    <workbookView xWindow="0" yWindow="0" windowWidth="20490" windowHeight="7680"/>
  </bookViews>
  <sheets>
    <sheet name="122" sheetId="1" r:id="rId1"/>
    <sheet name="123" sheetId="2" r:id="rId2"/>
    <sheet name="124" sheetId="3" r:id="rId3"/>
    <sheet name="125" sheetId="11" r:id="rId4"/>
    <sheet name="126" sheetId="10" r:id="rId5"/>
    <sheet name="127" sheetId="6" r:id="rId6"/>
    <sheet name="128" sheetId="7" r:id="rId7"/>
    <sheet name="129" sheetId="8" r:id="rId8"/>
    <sheet name="130" sheetId="9" r:id="rId9"/>
    <sheet name="131" sheetId="5" r:id="rId10"/>
    <sheet name="132" sheetId="4" r:id="rId11"/>
    <sheet name="133" sheetId="13" r:id="rId12"/>
    <sheet name="134" sheetId="12" r:id="rId13"/>
  </sheets>
  <definedNames>
    <definedName name="_Fill" localSheetId="1" hidden="1">#REF!</definedName>
    <definedName name="_Fill" localSheetId="3" hidden="1">#REF!</definedName>
    <definedName name="_Fill" localSheetId="4" hidden="1">#REF!</definedName>
    <definedName name="_Fill" localSheetId="6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hidden="1">#REF!</definedName>
    <definedName name="_Fill2" localSheetId="1" hidden="1">#REF!</definedName>
    <definedName name="_Fill2" localSheetId="4" hidden="1">#REF!</definedName>
    <definedName name="_Fill2" localSheetId="6" hidden="1">#REF!</definedName>
    <definedName name="_Fill2" localSheetId="8" hidden="1">#REF!</definedName>
    <definedName name="_Fill2" localSheetId="9" hidden="1">#REF!</definedName>
    <definedName name="_Fill2" localSheetId="10" hidden="1">#REF!</definedName>
    <definedName name="_Fill2" localSheetId="11" hidden="1">#REF!</definedName>
    <definedName name="_Fill2" localSheetId="12" hidden="1">#REF!</definedName>
    <definedName name="_Fill2" hidden="1">#REF!</definedName>
    <definedName name="HTML_CodePage" hidden="1">932</definedName>
    <definedName name="HTML_Control" localSheetId="3" hidden="1">{"'結果表'!$A$1:$J$48"}</definedName>
    <definedName name="HTML_Control" localSheetId="4" hidden="1">{"'結果表'!$A$1:$J$48"}</definedName>
    <definedName name="HTML_Control" localSheetId="9" hidden="1">{"'結果表'!$A$1:$J$48"}</definedName>
    <definedName name="HTML_Control" localSheetId="10" hidden="1">{"'結果表'!$A$1:$J$48"}</definedName>
    <definedName name="HTML_Control" localSheetId="11" hidden="1">{"'結果表'!$A$1:$J$48"}</definedName>
    <definedName name="HTML_Control" localSheetId="12" hidden="1">{"'結果表'!$A$1:$J$48"}</definedName>
    <definedName name="HTML_Control" hidden="1">{"'結果表'!$A$1:$J$48"}</definedName>
    <definedName name="HTML_Description" hidden="1">""</definedName>
    <definedName name="HTML_Email" hidden="1">""</definedName>
    <definedName name="HTML_Header" hidden="1">""</definedName>
    <definedName name="HTML_LastUpdate" hidden="1">"00/01/07"</definedName>
    <definedName name="HTML_LineAfter" hidden="1">FALSE</definedName>
    <definedName name="HTML_LineBefore" hidden="1">FALSE</definedName>
    <definedName name="HTML_Name" hidden="1">"統計担当"</definedName>
    <definedName name="HTML_OBDlg2" hidden="1">TRUE</definedName>
    <definedName name="HTML_OBDlg4" hidden="1">TRUE</definedName>
    <definedName name="HTML_OS" hidden="1">0</definedName>
    <definedName name="HTML_PathFile" hidden="1">"\\Kw000312\wwwroot\常住人口\00-1.htm"</definedName>
    <definedName name="HTML_Title" hidden="1">"毎月常住人口"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13" l="1"/>
  <c r="B16" i="13"/>
  <c r="B6" i="12" l="1"/>
  <c r="B12" i="12"/>
  <c r="O18" i="11" l="1"/>
  <c r="O14" i="11" s="1"/>
  <c r="O12" i="11" s="1"/>
  <c r="AL20" i="11"/>
  <c r="O22" i="11"/>
  <c r="O36" i="11"/>
  <c r="O32" i="11" s="1"/>
  <c r="O30" i="11" s="1"/>
  <c r="O40" i="11"/>
  <c r="O48" i="11"/>
  <c r="O10" i="11" l="1"/>
  <c r="V9" i="10"/>
  <c r="W9" i="10"/>
  <c r="V10" i="10"/>
  <c r="W10" i="10"/>
  <c r="V11" i="10"/>
  <c r="W11" i="10"/>
  <c r="V12" i="10"/>
  <c r="W12" i="10"/>
  <c r="V13" i="10"/>
  <c r="W13" i="10"/>
  <c r="V14" i="10"/>
  <c r="W14" i="10"/>
  <c r="V15" i="10"/>
  <c r="W15" i="10"/>
  <c r="V17" i="10"/>
  <c r="W17" i="10"/>
  <c r="V18" i="10"/>
  <c r="W18" i="10"/>
  <c r="B8" i="9" l="1"/>
  <c r="B16" i="9"/>
  <c r="B7" i="8"/>
  <c r="B16" i="8"/>
  <c r="K24" i="7"/>
  <c r="K32" i="7"/>
  <c r="H66" i="5" l="1"/>
  <c r="I66" i="5"/>
  <c r="J66" i="5"/>
  <c r="I67" i="5"/>
  <c r="J67" i="5"/>
  <c r="H68" i="5"/>
  <c r="I68" i="5"/>
  <c r="J68" i="5"/>
  <c r="H69" i="5"/>
  <c r="I69" i="5"/>
  <c r="J69" i="5"/>
  <c r="H70" i="5"/>
  <c r="I70" i="5"/>
  <c r="J70" i="5"/>
  <c r="H71" i="5"/>
  <c r="I71" i="5"/>
  <c r="J71" i="5"/>
  <c r="I72" i="5"/>
  <c r="J72" i="5"/>
  <c r="H73" i="5"/>
  <c r="I73" i="5"/>
  <c r="J73" i="5"/>
  <c r="I74" i="5"/>
  <c r="J74" i="5"/>
  <c r="I75" i="5"/>
  <c r="J75" i="5"/>
  <c r="I76" i="5"/>
  <c r="J76" i="5"/>
  <c r="H77" i="5"/>
  <c r="I77" i="5"/>
  <c r="J77" i="5"/>
  <c r="B8" i="4" l="1"/>
  <c r="R9" i="3" l="1"/>
  <c r="R17" i="3" l="1"/>
  <c r="R10" i="3"/>
  <c r="R16" i="3"/>
  <c r="R15" i="3"/>
  <c r="R8" i="3"/>
</calcChain>
</file>

<file path=xl/sharedStrings.xml><?xml version="1.0" encoding="utf-8"?>
<sst xmlns="http://schemas.openxmlformats.org/spreadsheetml/2006/main" count="756" uniqueCount="368">
  <si>
    <t>122．一般会計歳入歳出決算状況</t>
    <rPh sb="4" eb="6">
      <t>イッパン</t>
    </rPh>
    <rPh sb="6" eb="8">
      <t>カイケイ</t>
    </rPh>
    <rPh sb="8" eb="10">
      <t>サイニュウ</t>
    </rPh>
    <rPh sb="10" eb="12">
      <t>サイシュツ</t>
    </rPh>
    <rPh sb="12" eb="14">
      <t>ケッサン</t>
    </rPh>
    <rPh sb="14" eb="16">
      <t>ジョウキョウ</t>
    </rPh>
    <phoneticPr fontId="3"/>
  </si>
  <si>
    <t>(歳入)</t>
  </si>
  <si>
    <t>科目別</t>
    <rPh sb="0" eb="1">
      <t>カモク</t>
    </rPh>
    <rPh sb="1" eb="2">
      <t>ベツ</t>
    </rPh>
    <phoneticPr fontId="3"/>
  </si>
  <si>
    <t>決　 算　 額</t>
  </si>
  <si>
    <t>予　 算　 額</t>
    <rPh sb="0" eb="1">
      <t>ヨ</t>
    </rPh>
    <phoneticPr fontId="3"/>
  </si>
  <si>
    <t>(千円)</t>
    <rPh sb="1" eb="3">
      <t>センエン</t>
    </rPh>
    <phoneticPr fontId="3"/>
  </si>
  <si>
    <t>総額</t>
    <phoneticPr fontId="3"/>
  </si>
  <si>
    <t>市税</t>
    <phoneticPr fontId="3"/>
  </si>
  <si>
    <t>地方譲与税</t>
    <phoneticPr fontId="3"/>
  </si>
  <si>
    <t>利子割交付金</t>
    <phoneticPr fontId="3"/>
  </si>
  <si>
    <t>配当割交付金</t>
    <rPh sb="0" eb="2">
      <t>ハイトウ</t>
    </rPh>
    <rPh sb="2" eb="3">
      <t>ワリ</t>
    </rPh>
    <rPh sb="3" eb="6">
      <t>コウフキン</t>
    </rPh>
    <phoneticPr fontId="3"/>
  </si>
  <si>
    <t>株式等譲渡所得割交付金</t>
    <rPh sb="0" eb="3">
      <t>カブシキナド</t>
    </rPh>
    <rPh sb="3" eb="5">
      <t>ジョウト</t>
    </rPh>
    <rPh sb="5" eb="7">
      <t>ショトク</t>
    </rPh>
    <rPh sb="7" eb="8">
      <t>ワリ</t>
    </rPh>
    <rPh sb="8" eb="11">
      <t>コウフキン</t>
    </rPh>
    <phoneticPr fontId="3"/>
  </si>
  <si>
    <t>法人事業税交付金</t>
    <rPh sb="0" eb="2">
      <t>ホウジン</t>
    </rPh>
    <rPh sb="2" eb="5">
      <t>ジギョウゼイ</t>
    </rPh>
    <rPh sb="5" eb="8">
      <t>コウフキン</t>
    </rPh>
    <phoneticPr fontId="3"/>
  </si>
  <si>
    <t>地方消費税交付金</t>
    <phoneticPr fontId="3"/>
  </si>
  <si>
    <t>ゴルフ場利用税交付金</t>
    <phoneticPr fontId="3"/>
  </si>
  <si>
    <t>特別地方消費税交付金</t>
    <phoneticPr fontId="3"/>
  </si>
  <si>
    <t>自動車取得税交付金</t>
    <phoneticPr fontId="3"/>
  </si>
  <si>
    <t>環境性能割交付金</t>
    <rPh sb="0" eb="2">
      <t>カンキョウ</t>
    </rPh>
    <rPh sb="2" eb="4">
      <t>セイノウ</t>
    </rPh>
    <rPh sb="4" eb="5">
      <t>ワリ</t>
    </rPh>
    <rPh sb="5" eb="8">
      <t>コウフキン</t>
    </rPh>
    <phoneticPr fontId="3"/>
  </si>
  <si>
    <t>地方特例交付金</t>
    <phoneticPr fontId="3"/>
  </si>
  <si>
    <t>地方交付税</t>
    <phoneticPr fontId="3"/>
  </si>
  <si>
    <t>交通安全対策特別交付金</t>
    <phoneticPr fontId="3"/>
  </si>
  <si>
    <t>分担金及び負担金</t>
    <phoneticPr fontId="3"/>
  </si>
  <si>
    <t>使用料及び手数料</t>
    <phoneticPr fontId="3"/>
  </si>
  <si>
    <t>国庫支出金</t>
    <phoneticPr fontId="3"/>
  </si>
  <si>
    <t>県支出金</t>
    <phoneticPr fontId="3"/>
  </si>
  <si>
    <t>財産収入</t>
    <phoneticPr fontId="3"/>
  </si>
  <si>
    <t>寄附金</t>
    <phoneticPr fontId="3"/>
  </si>
  <si>
    <t>繰入金</t>
    <phoneticPr fontId="3"/>
  </si>
  <si>
    <t>繰越金</t>
    <phoneticPr fontId="3"/>
  </si>
  <si>
    <t>諸収入</t>
    <phoneticPr fontId="3"/>
  </si>
  <si>
    <t>市債</t>
    <phoneticPr fontId="3"/>
  </si>
  <si>
    <t>注）　1. 単位未満四捨五入のため、内容と計は必ずしも一致しない。</t>
  </si>
  <si>
    <t>資料　財務部財政課</t>
    <phoneticPr fontId="3"/>
  </si>
  <si>
    <t>(歳出)</t>
    <rPh sb="0" eb="1">
      <t>デ</t>
    </rPh>
    <phoneticPr fontId="3"/>
  </si>
  <si>
    <t>目的別</t>
    <rPh sb="0" eb="1">
      <t>モクテキ</t>
    </rPh>
    <rPh sb="1" eb="2">
      <t>ベツ</t>
    </rPh>
    <phoneticPr fontId="3"/>
  </si>
  <si>
    <t>決　 算　 額</t>
    <phoneticPr fontId="3"/>
  </si>
  <si>
    <t>議会費</t>
  </si>
  <si>
    <t>総務費</t>
  </si>
  <si>
    <t>民生費</t>
  </si>
  <si>
    <t>衛生費</t>
  </si>
  <si>
    <t>労働費</t>
  </si>
  <si>
    <t>農林水産業費</t>
  </si>
  <si>
    <t>商工費</t>
  </si>
  <si>
    <t>土木費</t>
    <phoneticPr fontId="3"/>
  </si>
  <si>
    <t>消防費</t>
  </si>
  <si>
    <t>教育費</t>
  </si>
  <si>
    <t>災害復旧費</t>
  </si>
  <si>
    <t>公債費</t>
  </si>
  <si>
    <t>諸支出金</t>
    <phoneticPr fontId="3"/>
  </si>
  <si>
    <t>予備費</t>
  </si>
  <si>
    <t>性質別</t>
    <rPh sb="0" eb="1">
      <t>セイシツ</t>
    </rPh>
    <rPh sb="1" eb="2">
      <t>ベツ</t>
    </rPh>
    <phoneticPr fontId="3"/>
  </si>
  <si>
    <t>決　 算　 額</t>
    <phoneticPr fontId="3"/>
  </si>
  <si>
    <t>人件費</t>
  </si>
  <si>
    <t>物件費</t>
  </si>
  <si>
    <t>維持補修費</t>
  </si>
  <si>
    <t>扶助費</t>
  </si>
  <si>
    <t>補助費</t>
  </si>
  <si>
    <t>普通建設事業費</t>
  </si>
  <si>
    <t>災害復旧事業費</t>
  </si>
  <si>
    <t>失業対策事業費</t>
  </si>
  <si>
    <t>積立金</t>
  </si>
  <si>
    <t>投資及び出資金</t>
  </si>
  <si>
    <t>貸付金</t>
  </si>
  <si>
    <t>繰出金</t>
    <phoneticPr fontId="3"/>
  </si>
  <si>
    <t>事業別</t>
    <phoneticPr fontId="3"/>
  </si>
  <si>
    <t>歳入</t>
    <rPh sb="1" eb="2">
      <t>ニュウ</t>
    </rPh>
    <phoneticPr fontId="3"/>
  </si>
  <si>
    <t>決　 算　 額</t>
    <phoneticPr fontId="3"/>
  </si>
  <si>
    <t>国民健康保険</t>
    <phoneticPr fontId="3"/>
  </si>
  <si>
    <t>松戸競輪</t>
    <phoneticPr fontId="3"/>
  </si>
  <si>
    <t>下水道事業</t>
    <phoneticPr fontId="3"/>
  </si>
  <si>
    <t>公設地方卸売市場事業</t>
    <phoneticPr fontId="3"/>
  </si>
  <si>
    <t>駐車場事業</t>
    <phoneticPr fontId="3"/>
  </si>
  <si>
    <t>介護保険</t>
    <rPh sb="0" eb="2">
      <t>カイゴ</t>
    </rPh>
    <rPh sb="2" eb="4">
      <t>ホケン</t>
    </rPh>
    <phoneticPr fontId="3"/>
  </si>
  <si>
    <t>後期高齢者医療</t>
    <phoneticPr fontId="3"/>
  </si>
  <si>
    <t>歳出</t>
    <rPh sb="1" eb="2">
      <t>シュツ</t>
    </rPh>
    <phoneticPr fontId="3"/>
  </si>
  <si>
    <t>国民健康保険</t>
    <phoneticPr fontId="3"/>
  </si>
  <si>
    <t>下水道事業</t>
    <phoneticPr fontId="3"/>
  </si>
  <si>
    <t>駐車場事業</t>
    <phoneticPr fontId="3"/>
  </si>
  <si>
    <t>後期高齢者医療</t>
  </si>
  <si>
    <t>　　　3. 新松戸駅東側地区土地区画整理理業については、令和2年度から特別会計。</t>
    <rPh sb="6" eb="9">
      <t>シンマツド</t>
    </rPh>
    <rPh sb="9" eb="10">
      <t>エキ</t>
    </rPh>
    <rPh sb="10" eb="12">
      <t>ヒガシガワ</t>
    </rPh>
    <rPh sb="12" eb="14">
      <t>チク</t>
    </rPh>
    <rPh sb="14" eb="16">
      <t>トチ</t>
    </rPh>
    <rPh sb="16" eb="18">
      <t>クカク</t>
    </rPh>
    <rPh sb="18" eb="20">
      <t>セイリ</t>
    </rPh>
    <rPh sb="20" eb="22">
      <t>リギョウ</t>
    </rPh>
    <rPh sb="28" eb="30">
      <t>レイワ</t>
    </rPh>
    <rPh sb="31" eb="33">
      <t>ネンド</t>
    </rPh>
    <rPh sb="35" eb="37">
      <t>トクベツ</t>
    </rPh>
    <rPh sb="37" eb="39">
      <t>カイケイ</t>
    </rPh>
    <phoneticPr fontId="5"/>
  </si>
  <si>
    <t>資料　財務部財政課</t>
    <rPh sb="6" eb="8">
      <t>ザイセイ</t>
    </rPh>
    <rPh sb="8" eb="9">
      <t>カ</t>
    </rPh>
    <phoneticPr fontId="3"/>
  </si>
  <si>
    <t>124．企業会計決算状況</t>
    <phoneticPr fontId="3"/>
  </si>
  <si>
    <t>事業別</t>
    <phoneticPr fontId="3"/>
  </si>
  <si>
    <t>総収入(収益的収入及び資本的収入)</t>
    <rPh sb="4" eb="5">
      <t>シュウ</t>
    </rPh>
    <rPh sb="5" eb="6">
      <t>エキ</t>
    </rPh>
    <rPh sb="6" eb="7">
      <t>テキ</t>
    </rPh>
    <rPh sb="7" eb="8">
      <t>シュウ</t>
    </rPh>
    <rPh sb="8" eb="9">
      <t>ニュウ</t>
    </rPh>
    <rPh sb="9" eb="10">
      <t>オヨ</t>
    </rPh>
    <rPh sb="11" eb="12">
      <t>シ</t>
    </rPh>
    <rPh sb="12" eb="13">
      <t>ホン</t>
    </rPh>
    <rPh sb="13" eb="14">
      <t>マト</t>
    </rPh>
    <rPh sb="14" eb="15">
      <t>シュウ</t>
    </rPh>
    <rPh sb="15" eb="16">
      <t>ニュウ</t>
    </rPh>
    <phoneticPr fontId="3"/>
  </si>
  <si>
    <t>決　 算　 額</t>
    <phoneticPr fontId="3"/>
  </si>
  <si>
    <t>水道事業</t>
    <phoneticPr fontId="3"/>
  </si>
  <si>
    <t>病院事業</t>
    <phoneticPr fontId="3"/>
  </si>
  <si>
    <t>下水道事業</t>
    <rPh sb="0" eb="3">
      <t>ゲスイドウ</t>
    </rPh>
    <rPh sb="3" eb="5">
      <t>ジギョウ</t>
    </rPh>
    <phoneticPr fontId="3"/>
  </si>
  <si>
    <t>事業別</t>
    <phoneticPr fontId="3"/>
  </si>
  <si>
    <t>総支出(収益的支出及び資本的支出)</t>
    <rPh sb="0" eb="1">
      <t>デ</t>
    </rPh>
    <rPh sb="2" eb="3">
      <t>テキ</t>
    </rPh>
    <rPh sb="3" eb="4">
      <t>エキ</t>
    </rPh>
    <rPh sb="4" eb="5">
      <t>マト</t>
    </rPh>
    <rPh sb="5" eb="6">
      <t>オヨ</t>
    </rPh>
    <rPh sb="7" eb="8">
      <t>オヨブ</t>
    </rPh>
    <rPh sb="9" eb="10">
      <t>シ</t>
    </rPh>
    <rPh sb="10" eb="11">
      <t>ホン</t>
    </rPh>
    <rPh sb="11" eb="12">
      <t>マト</t>
    </rPh>
    <rPh sb="12" eb="13">
      <t>シ</t>
    </rPh>
    <rPh sb="13" eb="14">
      <t>デ</t>
    </rPh>
    <phoneticPr fontId="3"/>
  </si>
  <si>
    <t xml:space="preserve">　　　2．下水道事業については、平成30年度から企業会計。 </t>
    <phoneticPr fontId="3"/>
  </si>
  <si>
    <t>資料　財務部財政課</t>
    <rPh sb="5" eb="6">
      <t>ブ</t>
    </rPh>
    <rPh sb="6" eb="8">
      <t>ザイセイ</t>
    </rPh>
    <rPh sb="8" eb="9">
      <t>カ</t>
    </rPh>
    <phoneticPr fontId="3"/>
  </si>
  <si>
    <t>平成29年度</t>
    <rPh sb="4" eb="6">
      <t>ネンド</t>
    </rPh>
    <phoneticPr fontId="4"/>
  </si>
  <si>
    <t>平成30年度</t>
    <rPh sb="4" eb="6">
      <t>ネンド</t>
    </rPh>
    <phoneticPr fontId="4"/>
  </si>
  <si>
    <t>令和元年度</t>
    <rPh sb="0" eb="2">
      <t>レイワ</t>
    </rPh>
    <rPh sb="2" eb="5">
      <t>ガンネンド</t>
    </rPh>
    <phoneticPr fontId="4"/>
  </si>
  <si>
    <t>令和2年度</t>
    <rPh sb="0" eb="1">
      <t>レイワ</t>
    </rPh>
    <rPh sb="3" eb="5">
      <t>ネンド</t>
    </rPh>
    <phoneticPr fontId="4"/>
  </si>
  <si>
    <t>令和3年度</t>
    <rPh sb="0" eb="1">
      <t>レイワ</t>
    </rPh>
    <rPh sb="3" eb="5">
      <t>ネンド</t>
    </rPh>
    <phoneticPr fontId="4"/>
  </si>
  <si>
    <t>令和4年度</t>
    <rPh sb="0" eb="1">
      <t>レイワ</t>
    </rPh>
    <rPh sb="3" eb="5">
      <t>ネンド</t>
    </rPh>
    <phoneticPr fontId="4"/>
  </si>
  <si>
    <t>平成29年度</t>
    <rPh sb="4" eb="6">
      <t>ネンド</t>
    </rPh>
    <phoneticPr fontId="3"/>
  </si>
  <si>
    <t>平成30年度</t>
    <rPh sb="4" eb="6">
      <t>ネンド</t>
    </rPh>
    <phoneticPr fontId="3"/>
  </si>
  <si>
    <t>令和元年度</t>
    <rPh sb="0" eb="1">
      <t>レイワ</t>
    </rPh>
    <rPh sb="2" eb="5">
      <t>ガンネンド</t>
    </rPh>
    <phoneticPr fontId="3"/>
  </si>
  <si>
    <t>令和2年度</t>
    <rPh sb="0" eb="1">
      <t>レイワ</t>
    </rPh>
    <rPh sb="3" eb="5">
      <t>ネンド</t>
    </rPh>
    <phoneticPr fontId="3"/>
  </si>
  <si>
    <t>令和3年度</t>
    <rPh sb="0" eb="1">
      <t>レイワ</t>
    </rPh>
    <rPh sb="3" eb="5">
      <t>ネンド</t>
    </rPh>
    <phoneticPr fontId="3"/>
  </si>
  <si>
    <t>新松戸駅東側地区
　土地区画整理事業</t>
    <phoneticPr fontId="2"/>
  </si>
  <si>
    <t>令和4年度</t>
    <rPh sb="0" eb="1">
      <t>レイワ</t>
    </rPh>
    <rPh sb="3" eb="5">
      <t>ネンド</t>
    </rPh>
    <phoneticPr fontId="3"/>
  </si>
  <si>
    <t>123．特別会計決算状況</t>
    <phoneticPr fontId="3"/>
  </si>
  <si>
    <t>決　 算　 額</t>
    <rPh sb="0" eb="1">
      <t>ケツ</t>
    </rPh>
    <phoneticPr fontId="3"/>
  </si>
  <si>
    <t>相模台地区
　土地区画整理事業</t>
    <rPh sb="0" eb="5">
      <t>サガミダイチク</t>
    </rPh>
    <phoneticPr fontId="2"/>
  </si>
  <si>
    <t>　　　4. 相模台地区土地区画整理理業については、令和4年度から特別会計。</t>
    <rPh sb="6" eb="9">
      <t>サガミダイ</t>
    </rPh>
    <rPh sb="9" eb="11">
      <t>チク</t>
    </rPh>
    <rPh sb="11" eb="13">
      <t>トチ</t>
    </rPh>
    <rPh sb="13" eb="15">
      <t>クカク</t>
    </rPh>
    <rPh sb="15" eb="17">
      <t>セイリ</t>
    </rPh>
    <rPh sb="17" eb="19">
      <t>リギョウ</t>
    </rPh>
    <rPh sb="25" eb="27">
      <t>レイワ</t>
    </rPh>
    <rPh sb="28" eb="30">
      <t>ネンド</t>
    </rPh>
    <rPh sb="32" eb="34">
      <t>トクベツ</t>
    </rPh>
    <rPh sb="34" eb="36">
      <t>カイケイ</t>
    </rPh>
    <phoneticPr fontId="5"/>
  </si>
  <si>
    <t>注）　1．令和4年度については、当初予算額。</t>
    <phoneticPr fontId="2"/>
  </si>
  <si>
    <t>　　　2. 令和4年度については当初予算額。</t>
    <phoneticPr fontId="3"/>
  </si>
  <si>
    <t xml:space="preserve">注）　1．令和4年度については、当初予算額。      2．下水道事業については、平成30年度から企業会計。 </t>
    <phoneticPr fontId="2"/>
  </si>
  <si>
    <t>資料　総務部人事課</t>
    <phoneticPr fontId="3"/>
  </si>
  <si>
    <t>令和</t>
    <rPh sb="0" eb="1">
      <t>レイワ</t>
    </rPh>
    <phoneticPr fontId="5"/>
  </si>
  <si>
    <t>年</t>
    <rPh sb="0" eb="1">
      <t>ネン</t>
    </rPh>
    <phoneticPr fontId="3"/>
  </si>
  <si>
    <t>平成</t>
    <rPh sb="0" eb="1">
      <t>ヘイセイ</t>
    </rPh>
    <phoneticPr fontId="3"/>
  </si>
  <si>
    <t>消防職員</t>
    <phoneticPr fontId="3"/>
  </si>
  <si>
    <t>技能労務職員</t>
  </si>
  <si>
    <t>うち　　　　　</t>
    <phoneticPr fontId="3"/>
  </si>
  <si>
    <t>再任用職員</t>
    <rPh sb="0" eb="3">
      <t>サイニンヨウ</t>
    </rPh>
    <phoneticPr fontId="3"/>
  </si>
  <si>
    <t>教育公務員</t>
  </si>
  <si>
    <t>一般職員</t>
    <rPh sb="0" eb="2">
      <t>イッパン</t>
    </rPh>
    <rPh sb="2" eb="4">
      <t>ショクイン</t>
    </rPh>
    <phoneticPr fontId="3"/>
  </si>
  <si>
    <t>総数</t>
    <rPh sb="0" eb="1">
      <t>ソウ</t>
    </rPh>
    <phoneticPr fontId="3"/>
  </si>
  <si>
    <t>年</t>
    <phoneticPr fontId="3"/>
  </si>
  <si>
    <t>各年4月1日現在</t>
    <phoneticPr fontId="3"/>
  </si>
  <si>
    <t>132．市職員数</t>
    <phoneticPr fontId="3"/>
  </si>
  <si>
    <t>資料　経済振興部公営競技事務所</t>
    <rPh sb="3" eb="5">
      <t>ケイザイ</t>
    </rPh>
    <rPh sb="5" eb="7">
      <t>シンコウ</t>
    </rPh>
    <rPh sb="7" eb="8">
      <t>ブ</t>
    </rPh>
    <rPh sb="8" eb="10">
      <t>コウエイ</t>
    </rPh>
    <rPh sb="10" eb="12">
      <t>キョウギ</t>
    </rPh>
    <rPh sb="12" eb="14">
      <t>ジム</t>
    </rPh>
    <rPh sb="14" eb="15">
      <t>ショ</t>
    </rPh>
    <phoneticPr fontId="3"/>
  </si>
  <si>
    <t>－</t>
    <phoneticPr fontId="2"/>
  </si>
  <si>
    <t>月</t>
    <rPh sb="0" eb="1">
      <t>ガツ</t>
    </rPh>
    <phoneticPr fontId="2"/>
  </si>
  <si>
    <t>令和4年</t>
    <rPh sb="0" eb="2">
      <t>レイワ</t>
    </rPh>
    <phoneticPr fontId="3"/>
  </si>
  <si>
    <t>令和3年</t>
    <rPh sb="0" eb="2">
      <t>レイワ</t>
    </rPh>
    <phoneticPr fontId="3"/>
  </si>
  <si>
    <t>令和2年</t>
    <rPh sb="0" eb="2">
      <t>レイワ</t>
    </rPh>
    <rPh sb="3" eb="4">
      <t>ネン</t>
    </rPh>
    <phoneticPr fontId="3"/>
  </si>
  <si>
    <t>令和元年　</t>
    <rPh sb="0" eb="1">
      <t>レイワ</t>
    </rPh>
    <phoneticPr fontId="3"/>
  </si>
  <si>
    <t>平成31年</t>
    <phoneticPr fontId="3"/>
  </si>
  <si>
    <t>平成30年</t>
    <rPh sb="0" eb="1">
      <t>ヘイセイ</t>
    </rPh>
    <phoneticPr fontId="3"/>
  </si>
  <si>
    <t>平成29年</t>
    <rPh sb="0" eb="1">
      <t>ヘイセイ</t>
    </rPh>
    <rPh sb="3" eb="4">
      <t>ネン</t>
    </rPh>
    <phoneticPr fontId="3"/>
  </si>
  <si>
    <t>(円)</t>
    <phoneticPr fontId="3"/>
  </si>
  <si>
    <t>(4)/[(2)+(3)]</t>
  </si>
  <si>
    <t>(4)/(1)</t>
  </si>
  <si>
    <t>(2)/(1)</t>
  </si>
  <si>
    <t>(4)</t>
    <phoneticPr fontId="3"/>
  </si>
  <si>
    <t>(3)</t>
    <phoneticPr fontId="3"/>
  </si>
  <si>
    <t>(2)</t>
    <phoneticPr fontId="3"/>
  </si>
  <si>
    <t>(1)</t>
    <phoneticPr fontId="3"/>
  </si>
  <si>
    <t>1人当たり
購 入 額</t>
    <rPh sb="8" eb="9">
      <t>ニュウ</t>
    </rPh>
    <phoneticPr fontId="3"/>
  </si>
  <si>
    <t>1日当たり
車券売上高</t>
    <phoneticPr fontId="3"/>
  </si>
  <si>
    <t>1日当たり
入場者数</t>
    <phoneticPr fontId="3"/>
  </si>
  <si>
    <t>車券売上高</t>
    <phoneticPr fontId="3"/>
  </si>
  <si>
    <t>電話投票利用者数</t>
    <phoneticPr fontId="3"/>
  </si>
  <si>
    <t>入場者数</t>
    <phoneticPr fontId="3"/>
  </si>
  <si>
    <t>開催
日数</t>
    <phoneticPr fontId="3"/>
  </si>
  <si>
    <t>年・月</t>
    <phoneticPr fontId="3"/>
  </si>
  <si>
    <t>131．市営競輪開催状況</t>
    <phoneticPr fontId="3"/>
  </si>
  <si>
    <t>注）　単位未満四捨五入のため、内容と計は必ずしも一致しない。</t>
    <rPh sb="1" eb="3">
      <t>タンイ</t>
    </rPh>
    <phoneticPr fontId="3"/>
  </si>
  <si>
    <t>臨時財政対策債</t>
    <rPh sb="0" eb="2">
      <t>リンジ</t>
    </rPh>
    <rPh sb="2" eb="4">
      <t>ザイセイ</t>
    </rPh>
    <rPh sb="4" eb="6">
      <t>タイサク</t>
    </rPh>
    <rPh sb="6" eb="7">
      <t>サイ</t>
    </rPh>
    <phoneticPr fontId="3"/>
  </si>
  <si>
    <t>臨時税収補てん債</t>
    <rPh sb="0" eb="2">
      <t>リンジ</t>
    </rPh>
    <rPh sb="2" eb="4">
      <t>ゼイシュウ</t>
    </rPh>
    <rPh sb="4" eb="5">
      <t>ホ</t>
    </rPh>
    <rPh sb="7" eb="8">
      <t>サイ</t>
    </rPh>
    <phoneticPr fontId="3"/>
  </si>
  <si>
    <t>市民税減税補てん債</t>
    <rPh sb="0" eb="3">
      <t>シミンゼイ</t>
    </rPh>
    <rPh sb="3" eb="5">
      <t>ゲンゼイ</t>
    </rPh>
    <rPh sb="5" eb="6">
      <t>ホ</t>
    </rPh>
    <rPh sb="8" eb="9">
      <t>サイ</t>
    </rPh>
    <phoneticPr fontId="3"/>
  </si>
  <si>
    <t>その他</t>
    <rPh sb="2" eb="3">
      <t>タ</t>
    </rPh>
    <phoneticPr fontId="3"/>
  </si>
  <si>
    <t>災害復旧債</t>
    <rPh sb="0" eb="2">
      <t>サイガイ</t>
    </rPh>
    <rPh sb="2" eb="4">
      <t>フッキュウ</t>
    </rPh>
    <rPh sb="4" eb="5">
      <t>サイ</t>
    </rPh>
    <phoneticPr fontId="3"/>
  </si>
  <si>
    <t>教育債</t>
    <rPh sb="0" eb="1">
      <t>キョウ</t>
    </rPh>
    <rPh sb="1" eb="2">
      <t>イク</t>
    </rPh>
    <rPh sb="2" eb="3">
      <t>サイ</t>
    </rPh>
    <phoneticPr fontId="3"/>
  </si>
  <si>
    <t>消防債</t>
    <rPh sb="0" eb="1">
      <t>ショウ</t>
    </rPh>
    <rPh sb="1" eb="2">
      <t>ボウ</t>
    </rPh>
    <rPh sb="2" eb="3">
      <t>サイ</t>
    </rPh>
    <phoneticPr fontId="3"/>
  </si>
  <si>
    <t>公営住宅債</t>
    <rPh sb="0" eb="1">
      <t>コウ</t>
    </rPh>
    <rPh sb="1" eb="2">
      <t>エイ</t>
    </rPh>
    <rPh sb="2" eb="3">
      <t>ジュウ</t>
    </rPh>
    <rPh sb="3" eb="4">
      <t>タク</t>
    </rPh>
    <rPh sb="4" eb="5">
      <t>サイ</t>
    </rPh>
    <phoneticPr fontId="3"/>
  </si>
  <si>
    <t>土木債</t>
    <rPh sb="0" eb="1">
      <t>ド</t>
    </rPh>
    <rPh sb="1" eb="2">
      <t>キ</t>
    </rPh>
    <rPh sb="2" eb="3">
      <t>サイ</t>
    </rPh>
    <phoneticPr fontId="3"/>
  </si>
  <si>
    <t>衛生債</t>
    <rPh sb="0" eb="1">
      <t>マモル</t>
    </rPh>
    <rPh sb="1" eb="2">
      <t>セイ</t>
    </rPh>
    <rPh sb="2" eb="3">
      <t>サイ</t>
    </rPh>
    <phoneticPr fontId="3"/>
  </si>
  <si>
    <t>民生債</t>
    <rPh sb="0" eb="1">
      <t>ミン</t>
    </rPh>
    <rPh sb="1" eb="2">
      <t>セイ</t>
    </rPh>
    <rPh sb="2" eb="3">
      <t>サイ</t>
    </rPh>
    <phoneticPr fontId="3"/>
  </si>
  <si>
    <t>総務債</t>
    <rPh sb="0" eb="1">
      <t>ソウ</t>
    </rPh>
    <rPh sb="1" eb="2">
      <t>ム</t>
    </rPh>
    <rPh sb="2" eb="3">
      <t>サイ</t>
    </rPh>
    <phoneticPr fontId="3"/>
  </si>
  <si>
    <t>普通債</t>
    <phoneticPr fontId="3"/>
  </si>
  <si>
    <t>総額</t>
    <rPh sb="1" eb="2">
      <t>ガク</t>
    </rPh>
    <phoneticPr fontId="3"/>
  </si>
  <si>
    <t>令和3年度期末現在高</t>
    <rPh sb="0" eb="1">
      <t>レイワ</t>
    </rPh>
    <rPh sb="3" eb="5">
      <t>ネンド</t>
    </rPh>
    <rPh sb="5" eb="10">
      <t>キマツゲンザイダカ</t>
    </rPh>
    <phoneticPr fontId="3"/>
  </si>
  <si>
    <t>令和3年度元金償還金</t>
    <rPh sb="0" eb="1">
      <t>レイワ</t>
    </rPh>
    <phoneticPr fontId="3"/>
  </si>
  <si>
    <t>令和3年度発行高</t>
    <rPh sb="0" eb="1">
      <t>レイワ</t>
    </rPh>
    <rPh sb="5" eb="8">
      <t>ハッコウダカ</t>
    </rPh>
    <phoneticPr fontId="3"/>
  </si>
  <si>
    <t>令和2年度期末現在高</t>
    <rPh sb="0" eb="1">
      <t>レイワ</t>
    </rPh>
    <rPh sb="3" eb="5">
      <t>ネンド</t>
    </rPh>
    <rPh sb="5" eb="10">
      <t>キマツゲンザイダカ</t>
    </rPh>
    <phoneticPr fontId="3"/>
  </si>
  <si>
    <t>令和元年度期末現在高</t>
    <rPh sb="0" eb="1">
      <t>レイワ</t>
    </rPh>
    <rPh sb="2" eb="3">
      <t>ガン</t>
    </rPh>
    <phoneticPr fontId="3"/>
  </si>
  <si>
    <t>平成30年度期末現在高</t>
    <rPh sb="0" eb="1">
      <t>ヘイセイ</t>
    </rPh>
    <phoneticPr fontId="3"/>
  </si>
  <si>
    <t>平成29年度期末現在高</t>
    <rPh sb="0" eb="1">
      <t>ヘイセイ</t>
    </rPh>
    <rPh sb="4" eb="6">
      <t>ネンド</t>
    </rPh>
    <rPh sb="6" eb="8">
      <t>キマツ</t>
    </rPh>
    <rPh sb="8" eb="11">
      <t>ゲンザイダカ</t>
    </rPh>
    <phoneticPr fontId="3"/>
  </si>
  <si>
    <t>区分</t>
    <rPh sb="0" eb="1">
      <t>クブン</t>
    </rPh>
    <phoneticPr fontId="3"/>
  </si>
  <si>
    <t>資料　財務部財政課</t>
    <rPh sb="3" eb="5">
      <t>ザイム</t>
    </rPh>
    <rPh sb="5" eb="6">
      <t>ブ</t>
    </rPh>
    <rPh sb="6" eb="8">
      <t>ザイセイ</t>
    </rPh>
    <rPh sb="8" eb="9">
      <t>カ</t>
    </rPh>
    <phoneticPr fontId="3"/>
  </si>
  <si>
    <t>予備費</t>
    <phoneticPr fontId="3"/>
  </si>
  <si>
    <t>投資的経費</t>
    <phoneticPr fontId="3"/>
  </si>
  <si>
    <t>前年度繰上充用金</t>
    <phoneticPr fontId="3"/>
  </si>
  <si>
    <t>繰出金(経常的繰出金除く)</t>
  </si>
  <si>
    <t>投資及び出資金貸付金</t>
    <phoneticPr fontId="3"/>
  </si>
  <si>
    <t>積立金</t>
    <phoneticPr fontId="3"/>
  </si>
  <si>
    <t>経常的経費小計</t>
    <rPh sb="0" eb="2">
      <t>ケイジョウテキ</t>
    </rPh>
    <rPh sb="2" eb="4">
      <t>ケイヒ</t>
    </rPh>
    <rPh sb="4" eb="6">
      <t>ショウケイ</t>
    </rPh>
    <phoneticPr fontId="3"/>
  </si>
  <si>
    <t>経常的繰出金等</t>
    <rPh sb="6" eb="7">
      <t>トウ</t>
    </rPh>
    <phoneticPr fontId="3"/>
  </si>
  <si>
    <t>補助費等</t>
    <phoneticPr fontId="3"/>
  </si>
  <si>
    <t>維持補修費</t>
    <phoneticPr fontId="3"/>
  </si>
  <si>
    <t>物件費</t>
    <phoneticPr fontId="3"/>
  </si>
  <si>
    <t>義務的経費小計</t>
    <rPh sb="0" eb="2">
      <t>ギムテキ</t>
    </rPh>
    <rPh sb="2" eb="4">
      <t>ケイヒ</t>
    </rPh>
    <rPh sb="4" eb="6">
      <t>ショウケイ</t>
    </rPh>
    <phoneticPr fontId="3"/>
  </si>
  <si>
    <t>公債費</t>
    <phoneticPr fontId="3"/>
  </si>
  <si>
    <t>扶助費</t>
    <phoneticPr fontId="3"/>
  </si>
  <si>
    <t>人件費</t>
    <phoneticPr fontId="3"/>
  </si>
  <si>
    <t>歳出総額</t>
    <rPh sb="0" eb="1">
      <t>サイシュツ</t>
    </rPh>
    <rPh sb="1" eb="3">
      <t>ソウガク</t>
    </rPh>
    <phoneticPr fontId="3"/>
  </si>
  <si>
    <t>一般財源</t>
    <rPh sb="0" eb="1">
      <t>イッパン</t>
    </rPh>
    <rPh sb="1" eb="3">
      <t>ザイゲン</t>
    </rPh>
    <phoneticPr fontId="3"/>
  </si>
  <si>
    <t>総額</t>
    <rPh sb="0" eb="2">
      <t>ソウガク</t>
    </rPh>
    <phoneticPr fontId="3"/>
  </si>
  <si>
    <t>令和3年度</t>
    <rPh sb="3" eb="5">
      <t>ネンド</t>
    </rPh>
    <phoneticPr fontId="2"/>
  </si>
  <si>
    <t>令和2年度</t>
    <rPh sb="3" eb="5">
      <t>ネンド</t>
    </rPh>
    <phoneticPr fontId="2"/>
  </si>
  <si>
    <t>令和元年度</t>
    <rPh sb="2" eb="5">
      <t>ガンネンド</t>
    </rPh>
    <phoneticPr fontId="2"/>
  </si>
  <si>
    <t>平成30年度</t>
    <rPh sb="4" eb="6">
      <t>ネンド</t>
    </rPh>
    <phoneticPr fontId="2"/>
  </si>
  <si>
    <t>平成29年度</t>
    <rPh sb="4" eb="6">
      <t>ネンド</t>
    </rPh>
    <phoneticPr fontId="2"/>
  </si>
  <si>
    <t>地方債</t>
    <phoneticPr fontId="3"/>
  </si>
  <si>
    <t>手数料</t>
    <phoneticPr fontId="3"/>
  </si>
  <si>
    <t>使用料</t>
    <phoneticPr fontId="3"/>
  </si>
  <si>
    <t>法人事業税交付金</t>
    <rPh sb="0" eb="5">
      <t>ホウジンジギョウゼイ</t>
    </rPh>
    <rPh sb="5" eb="8">
      <t>コウフキン</t>
    </rPh>
    <phoneticPr fontId="5"/>
  </si>
  <si>
    <t>自動車税環境性能割交付金</t>
    <rPh sb="0" eb="3">
      <t>ジドウシャ</t>
    </rPh>
    <rPh sb="3" eb="4">
      <t>ゼイ</t>
    </rPh>
    <rPh sb="4" eb="6">
      <t>カンキョウ</t>
    </rPh>
    <rPh sb="6" eb="8">
      <t>セイノウ</t>
    </rPh>
    <rPh sb="8" eb="9">
      <t>ワリ</t>
    </rPh>
    <rPh sb="9" eb="12">
      <t>コウフキン</t>
    </rPh>
    <phoneticPr fontId="3"/>
  </si>
  <si>
    <t>株式等譲渡所得割交付金</t>
    <rPh sb="0" eb="2">
      <t>カブシキ</t>
    </rPh>
    <rPh sb="2" eb="3">
      <t>トウ</t>
    </rPh>
    <rPh sb="3" eb="5">
      <t>ジョウト</t>
    </rPh>
    <rPh sb="5" eb="7">
      <t>ショトク</t>
    </rPh>
    <rPh sb="7" eb="8">
      <t>ワリ</t>
    </rPh>
    <rPh sb="8" eb="11">
      <t>コウフキン</t>
    </rPh>
    <phoneticPr fontId="3"/>
  </si>
  <si>
    <t>歳入総額</t>
    <rPh sb="0" eb="1">
      <t>サイニュウ</t>
    </rPh>
    <rPh sb="1" eb="3">
      <t>ソウガク</t>
    </rPh>
    <phoneticPr fontId="3"/>
  </si>
  <si>
    <t>令和元年度</t>
    <rPh sb="0" eb="1">
      <t>レイワ</t>
    </rPh>
    <rPh sb="2" eb="4">
      <t>ガンネン</t>
    </rPh>
    <rPh sb="4" eb="5">
      <t>ド</t>
    </rPh>
    <phoneticPr fontId="3"/>
  </si>
  <si>
    <t>平成30年度</t>
    <rPh sb="0" eb="1">
      <t>ヘイセイ</t>
    </rPh>
    <rPh sb="4" eb="6">
      <t>ネンド</t>
    </rPh>
    <phoneticPr fontId="3"/>
  </si>
  <si>
    <t>平成29年度</t>
    <rPh sb="0" eb="1">
      <t>ヘイセイ</t>
    </rPh>
    <rPh sb="4" eb="6">
      <t>ネンド</t>
    </rPh>
    <phoneticPr fontId="3"/>
  </si>
  <si>
    <t xml:space="preserve">128．普通会計における歳入歳出決算状況    </t>
    <phoneticPr fontId="3"/>
  </si>
  <si>
    <t>元</t>
    <rPh sb="0" eb="1">
      <t>ガン</t>
    </rPh>
    <phoneticPr fontId="5"/>
  </si>
  <si>
    <t>年度</t>
    <phoneticPr fontId="3"/>
  </si>
  <si>
    <t>平成</t>
    <phoneticPr fontId="3"/>
  </si>
  <si>
    <t>年度</t>
    <rPh sb="0" eb="1">
      <t>ネンド</t>
    </rPh>
    <phoneticPr fontId="3"/>
  </si>
  <si>
    <t>実質単年度収支
(6)+(7)+(8)-(9)
(10)</t>
  </si>
  <si>
    <t>積　立　金
取り崩し額
(9)</t>
    <rPh sb="6" eb="7">
      <t>ト</t>
    </rPh>
    <rPh sb="8" eb="9">
      <t>クズ</t>
    </rPh>
    <phoneticPr fontId="3"/>
  </si>
  <si>
    <t>繰上償還金
(8)</t>
  </si>
  <si>
    <t>積立金
(7)</t>
    <rPh sb="2" eb="3">
      <t>キン</t>
    </rPh>
    <phoneticPr fontId="3"/>
  </si>
  <si>
    <t>単年度収支
(6)</t>
    <rPh sb="4" eb="5">
      <t>シ</t>
    </rPh>
    <phoneticPr fontId="3"/>
  </si>
  <si>
    <t>年度</t>
    <rPh sb="0" eb="2">
      <t>ネンド</t>
    </rPh>
    <phoneticPr fontId="3"/>
  </si>
  <si>
    <t>実質収支額　    (3)-(4)
(5)</t>
    <phoneticPr fontId="5"/>
  </si>
  <si>
    <t>翌年度へ繰り　　　　　  越すべき財源　　　　(4)</t>
  </si>
  <si>
    <t>歳入歳出差引額　(1)-(2)　　　(3)</t>
  </si>
  <si>
    <t>歳出総額
(2)</t>
  </si>
  <si>
    <t>歳入総額
(1)</t>
    <rPh sb="0" eb="2">
      <t>サイニュウ</t>
    </rPh>
    <rPh sb="2" eb="4">
      <t>ソウガク</t>
    </rPh>
    <phoneticPr fontId="3"/>
  </si>
  <si>
    <t>129．普通会計決算額の推移</t>
    <phoneticPr fontId="3"/>
  </si>
  <si>
    <t>(千円)</t>
  </si>
  <si>
    <t>(%)</t>
  </si>
  <si>
    <t>収益事業    収 入 額</t>
    <phoneticPr fontId="3"/>
  </si>
  <si>
    <t>債務負担行為
支出予定額</t>
    <rPh sb="0" eb="1">
      <t>サイム</t>
    </rPh>
    <rPh sb="1" eb="3">
      <t>フタン</t>
    </rPh>
    <rPh sb="3" eb="4">
      <t>ギョウ</t>
    </rPh>
    <rPh sb="5" eb="6">
      <t>イ</t>
    </rPh>
    <rPh sb="7" eb="9">
      <t>シシュツ</t>
    </rPh>
    <rPh sb="9" eb="11">
      <t>ヨテイ</t>
    </rPh>
    <rPh sb="11" eb="12">
      <t>ガク</t>
    </rPh>
    <phoneticPr fontId="4"/>
  </si>
  <si>
    <t xml:space="preserve">地方債
現在高   </t>
    <phoneticPr fontId="3"/>
  </si>
  <si>
    <t xml:space="preserve">積立金    現在高  </t>
    <phoneticPr fontId="3"/>
  </si>
  <si>
    <t>将来負担    比　　率</t>
    <rPh sb="0" eb="2">
      <t>ショウライ</t>
    </rPh>
    <phoneticPr fontId="3"/>
  </si>
  <si>
    <t>実質公債費
比   　 率</t>
    <rPh sb="0" eb="2">
      <t>ジッシツ</t>
    </rPh>
    <rPh sb="2" eb="5">
      <t>コウサイヒ</t>
    </rPh>
    <phoneticPr fontId="3"/>
  </si>
  <si>
    <t>連結実質
赤字比率</t>
    <rPh sb="0" eb="1">
      <t>レンケツ</t>
    </rPh>
    <rPh sb="1" eb="3">
      <t>ジッシツ</t>
    </rPh>
    <rPh sb="5" eb="7">
      <t>アカジ</t>
    </rPh>
    <phoneticPr fontId="3"/>
  </si>
  <si>
    <t xml:space="preserve"> (千円)</t>
  </si>
  <si>
    <t>実質赤字
比　　率</t>
    <rPh sb="0" eb="2">
      <t>ジッシツ</t>
    </rPh>
    <rPh sb="2" eb="4">
      <t>アカジ</t>
    </rPh>
    <rPh sb="5" eb="6">
      <t>ヒ</t>
    </rPh>
    <rPh sb="8" eb="9">
      <t>リツ</t>
    </rPh>
    <phoneticPr fontId="3"/>
  </si>
  <si>
    <t>経常収支
比　　率</t>
    <rPh sb="0" eb="2">
      <t>ケイジョウ</t>
    </rPh>
    <rPh sb="2" eb="4">
      <t>シュウシ</t>
    </rPh>
    <rPh sb="5" eb="6">
      <t>ヒ</t>
    </rPh>
    <rPh sb="8" eb="9">
      <t>リツ</t>
    </rPh>
    <phoneticPr fontId="4"/>
  </si>
  <si>
    <t>実質収支      比    率</t>
    <phoneticPr fontId="3"/>
  </si>
  <si>
    <t>財政力指数</t>
    <phoneticPr fontId="3"/>
  </si>
  <si>
    <t xml:space="preserve">標準財政    規    模  </t>
    <phoneticPr fontId="3"/>
  </si>
  <si>
    <t xml:space="preserve">基準財政    収 入 額  </t>
    <phoneticPr fontId="3"/>
  </si>
  <si>
    <t>基準財政         需 要 額  　　</t>
    <phoneticPr fontId="3"/>
  </si>
  <si>
    <t>130．普通会計等における財政力の状況</t>
    <rPh sb="4" eb="6">
      <t>フツウ</t>
    </rPh>
    <rPh sb="6" eb="8">
      <t>カイケイ</t>
    </rPh>
    <rPh sb="8" eb="9">
      <t>トウ</t>
    </rPh>
    <rPh sb="13" eb="16">
      <t>ザイセイリョク</t>
    </rPh>
    <rPh sb="17" eb="19">
      <t>ジョウキョウ</t>
    </rPh>
    <phoneticPr fontId="3"/>
  </si>
  <si>
    <t>資料　財務部税制課</t>
    <phoneticPr fontId="5"/>
  </si>
  <si>
    <t>都市計画税</t>
    <phoneticPr fontId="3"/>
  </si>
  <si>
    <t>事業所税</t>
    <phoneticPr fontId="3"/>
  </si>
  <si>
    <t>-</t>
    <phoneticPr fontId="2"/>
  </si>
  <si>
    <t>特別土地保有税</t>
    <phoneticPr fontId="3"/>
  </si>
  <si>
    <t>市たばこ税</t>
    <phoneticPr fontId="3"/>
  </si>
  <si>
    <t>軽自動車税</t>
    <phoneticPr fontId="3"/>
  </si>
  <si>
    <t>固定資産税</t>
    <phoneticPr fontId="3"/>
  </si>
  <si>
    <t>法人市民税</t>
    <phoneticPr fontId="3"/>
  </si>
  <si>
    <t>個人市民税</t>
    <phoneticPr fontId="3"/>
  </si>
  <si>
    <t>市民税</t>
    <phoneticPr fontId="3"/>
  </si>
  <si>
    <t>1世帯
当たり
負担額</t>
    <phoneticPr fontId="3"/>
  </si>
  <si>
    <t>1　人
当たり
負担額</t>
    <phoneticPr fontId="3"/>
  </si>
  <si>
    <t>収入済額</t>
    <rPh sb="0" eb="2">
      <t>シュウニュウ</t>
    </rPh>
    <rPh sb="2" eb="3">
      <t>ズミ</t>
    </rPh>
    <rPh sb="3" eb="4">
      <t>ガク</t>
    </rPh>
    <phoneticPr fontId="3"/>
  </si>
  <si>
    <t>年度</t>
    <rPh sb="0" eb="1">
      <t>ネンド</t>
    </rPh>
    <phoneticPr fontId="2"/>
  </si>
  <si>
    <t>令和</t>
    <rPh sb="0" eb="1">
      <t>レイワ</t>
    </rPh>
    <phoneticPr fontId="3"/>
  </si>
  <si>
    <t>元</t>
    <rPh sb="0" eb="1">
      <t>ガン</t>
    </rPh>
    <phoneticPr fontId="2"/>
  </si>
  <si>
    <t>税目</t>
    <rPh sb="0" eb="2">
      <t>ゼイモク</t>
    </rPh>
    <phoneticPr fontId="3"/>
  </si>
  <si>
    <t xml:space="preserve">126．市税徴収状況　   </t>
    <phoneticPr fontId="3"/>
  </si>
  <si>
    <t>資料　財務部財産活用課</t>
    <rPh sb="6" eb="8">
      <t>ザイサン</t>
    </rPh>
    <rPh sb="8" eb="10">
      <t>カツヨウ</t>
    </rPh>
    <rPh sb="10" eb="11">
      <t>カ</t>
    </rPh>
    <phoneticPr fontId="3"/>
  </si>
  <si>
    <t>注）　単位未満四捨五入のため、内容と計は必ずしも一致しない。</t>
  </si>
  <si>
    <t>千円</t>
  </si>
  <si>
    <t>松戸市森林環境譲与税基金</t>
    <rPh sb="0" eb="3">
      <t>マツドシ</t>
    </rPh>
    <rPh sb="3" eb="5">
      <t>シンリン</t>
    </rPh>
    <rPh sb="5" eb="7">
      <t>カンキョウ</t>
    </rPh>
    <rPh sb="7" eb="9">
      <t>ジョウヨ</t>
    </rPh>
    <rPh sb="9" eb="10">
      <t>ゼイ</t>
    </rPh>
    <rPh sb="10" eb="12">
      <t>キキン</t>
    </rPh>
    <phoneticPr fontId="3"/>
  </si>
  <si>
    <t xml:space="preserve"> ㎡</t>
  </si>
  <si>
    <t>鉱業権</t>
    <phoneticPr fontId="3"/>
  </si>
  <si>
    <t>松戸市庁舎建設基金</t>
    <rPh sb="0" eb="3">
      <t>マツドシ</t>
    </rPh>
    <rPh sb="3" eb="4">
      <t>チョウ</t>
    </rPh>
    <rPh sb="4" eb="5">
      <t>シャ</t>
    </rPh>
    <rPh sb="5" eb="7">
      <t>ケンセツ</t>
    </rPh>
    <rPh sb="7" eb="9">
      <t>キキン</t>
    </rPh>
    <phoneticPr fontId="3"/>
  </si>
  <si>
    <t>郷土遺産基金</t>
    <rPh sb="0" eb="2">
      <t>キョウド</t>
    </rPh>
    <rPh sb="2" eb="4">
      <t>イサン</t>
    </rPh>
    <rPh sb="4" eb="6">
      <t>キキン</t>
    </rPh>
    <phoneticPr fontId="3"/>
  </si>
  <si>
    <t>行政財産</t>
    <phoneticPr fontId="3"/>
  </si>
  <si>
    <t>スポーツ振興基金</t>
    <rPh sb="4" eb="6">
      <t>シンコウ</t>
    </rPh>
    <rPh sb="6" eb="8">
      <t>キキン</t>
    </rPh>
    <phoneticPr fontId="3"/>
  </si>
  <si>
    <t>普通財産</t>
    <phoneticPr fontId="3"/>
  </si>
  <si>
    <t>病院施設整備基金</t>
    <rPh sb="0" eb="2">
      <t>ビョウイン</t>
    </rPh>
    <rPh sb="2" eb="4">
      <t>シセツ</t>
    </rPh>
    <rPh sb="4" eb="6">
      <t>セイビ</t>
    </rPh>
    <rPh sb="6" eb="8">
      <t>キキン</t>
    </rPh>
    <phoneticPr fontId="3"/>
  </si>
  <si>
    <t>地上権</t>
    <phoneticPr fontId="3"/>
  </si>
  <si>
    <t>市立小学校及び中学校施設等耐震改修基金</t>
    <phoneticPr fontId="3"/>
  </si>
  <si>
    <t>(2)物権</t>
    <phoneticPr fontId="3"/>
  </si>
  <si>
    <t>協働のまちづくり基金</t>
  </si>
  <si>
    <t>緑地保全基金</t>
    <rPh sb="0" eb="2">
      <t>リョクチ</t>
    </rPh>
    <rPh sb="2" eb="4">
      <t>ホゼン</t>
    </rPh>
    <rPh sb="4" eb="6">
      <t>キキン</t>
    </rPh>
    <phoneticPr fontId="3"/>
  </si>
  <si>
    <t>安全で安心なまちづくり基金</t>
    <rPh sb="0" eb="2">
      <t>アンゼン</t>
    </rPh>
    <rPh sb="3" eb="5">
      <t>アンシン</t>
    </rPh>
    <rPh sb="11" eb="13">
      <t>キキン</t>
    </rPh>
    <phoneticPr fontId="3"/>
  </si>
  <si>
    <t>松戸競輪事業財政調整基金</t>
    <rPh sb="0" eb="2">
      <t>マツド</t>
    </rPh>
    <rPh sb="2" eb="4">
      <t>ケイリン</t>
    </rPh>
    <rPh sb="4" eb="6">
      <t>ジギョウ</t>
    </rPh>
    <rPh sb="6" eb="8">
      <t>ザイセイ</t>
    </rPh>
    <rPh sb="8" eb="10">
      <t>チョウセイ</t>
    </rPh>
    <rPh sb="10" eb="12">
      <t>キキン</t>
    </rPh>
    <phoneticPr fontId="3"/>
  </si>
  <si>
    <t>その他の施設</t>
    <phoneticPr fontId="3"/>
  </si>
  <si>
    <t>国民健康保険出産費資金貸付基金</t>
    <rPh sb="0" eb="2">
      <t>コクミン</t>
    </rPh>
    <rPh sb="2" eb="4">
      <t>ケンコウ</t>
    </rPh>
    <rPh sb="4" eb="6">
      <t>ホケン</t>
    </rPh>
    <rPh sb="6" eb="8">
      <t>シュッサン</t>
    </rPh>
    <rPh sb="8" eb="9">
      <t>ヒ</t>
    </rPh>
    <rPh sb="9" eb="11">
      <t>シキン</t>
    </rPh>
    <rPh sb="11" eb="13">
      <t>カシツケ</t>
    </rPh>
    <rPh sb="13" eb="15">
      <t>キキン</t>
    </rPh>
    <phoneticPr fontId="3"/>
  </si>
  <si>
    <t>公園</t>
    <phoneticPr fontId="3"/>
  </si>
  <si>
    <t>高志教育振興基金</t>
    <rPh sb="0" eb="1">
      <t>コウ</t>
    </rPh>
    <rPh sb="1" eb="2">
      <t>シ</t>
    </rPh>
    <rPh sb="2" eb="4">
      <t>キョウイク</t>
    </rPh>
    <rPh sb="4" eb="6">
      <t>シンコウ</t>
    </rPh>
    <rPh sb="6" eb="8">
      <t>キキン</t>
    </rPh>
    <phoneticPr fontId="3"/>
  </si>
  <si>
    <t>公営住宅</t>
    <phoneticPr fontId="3"/>
  </si>
  <si>
    <t>介護給付費等準備基金</t>
    <rPh sb="0" eb="2">
      <t>カイゴ</t>
    </rPh>
    <rPh sb="2" eb="4">
      <t>キュウフ</t>
    </rPh>
    <rPh sb="4" eb="5">
      <t>ヒ</t>
    </rPh>
    <rPh sb="5" eb="6">
      <t>トウ</t>
    </rPh>
    <rPh sb="6" eb="8">
      <t>ジュンビ</t>
    </rPh>
    <rPh sb="8" eb="10">
      <t>キキン</t>
    </rPh>
    <phoneticPr fontId="3"/>
  </si>
  <si>
    <t>学校</t>
    <phoneticPr fontId="3"/>
  </si>
  <si>
    <t>高額介護サービス費等貸付基金</t>
    <rPh sb="0" eb="2">
      <t>コウガク</t>
    </rPh>
    <rPh sb="2" eb="4">
      <t>カイゴ</t>
    </rPh>
    <rPh sb="8" eb="9">
      <t>ヒ</t>
    </rPh>
    <rPh sb="9" eb="10">
      <t>トウ</t>
    </rPh>
    <rPh sb="10" eb="12">
      <t>カシツケ</t>
    </rPh>
    <rPh sb="12" eb="14">
      <t>キキン</t>
    </rPh>
    <phoneticPr fontId="3"/>
  </si>
  <si>
    <t>公共用財産</t>
    <phoneticPr fontId="3"/>
  </si>
  <si>
    <t>職員退職手当基金</t>
    <rPh sb="0" eb="2">
      <t>ショクイン</t>
    </rPh>
    <rPh sb="2" eb="4">
      <t>タイショク</t>
    </rPh>
    <rPh sb="4" eb="6">
      <t>テアテ</t>
    </rPh>
    <rPh sb="6" eb="8">
      <t>キキン</t>
    </rPh>
    <phoneticPr fontId="3"/>
  </si>
  <si>
    <t>平和基金</t>
    <phoneticPr fontId="3"/>
  </si>
  <si>
    <t>市債管理基金</t>
  </si>
  <si>
    <t>消防施設</t>
    <phoneticPr fontId="3"/>
  </si>
  <si>
    <t>文化施設建設基金</t>
  </si>
  <si>
    <t>その他の行政機関</t>
    <phoneticPr fontId="3"/>
  </si>
  <si>
    <t>松戸市営白井聖地公園基金</t>
  </si>
  <si>
    <t>国民健康保険事業財政調整基金</t>
  </si>
  <si>
    <t>本庁舎</t>
    <phoneticPr fontId="3"/>
  </si>
  <si>
    <t>美術品等取得基金</t>
  </si>
  <si>
    <t>福祉基金</t>
  </si>
  <si>
    <t>高額療養費貸付基金</t>
  </si>
  <si>
    <t>松本清児童福祉基金</t>
    <rPh sb="2" eb="3">
      <t>キヨシ</t>
    </rPh>
    <rPh sb="3" eb="5">
      <t>ジドウ</t>
    </rPh>
    <rPh sb="5" eb="7">
      <t>フクシ</t>
    </rPh>
    <phoneticPr fontId="3"/>
  </si>
  <si>
    <t>建物</t>
    <phoneticPr fontId="3"/>
  </si>
  <si>
    <t>土地開発基金</t>
  </si>
  <si>
    <t>財政調整基金</t>
    <phoneticPr fontId="3"/>
  </si>
  <si>
    <t>(基金)</t>
  </si>
  <si>
    <t>　その他の施設</t>
    <phoneticPr fontId="3"/>
  </si>
  <si>
    <t xml:space="preserve"> ㎡</t>
    <phoneticPr fontId="3"/>
  </si>
  <si>
    <t>　公園</t>
    <phoneticPr fontId="3"/>
  </si>
  <si>
    <t>個</t>
    <phoneticPr fontId="3"/>
  </si>
  <si>
    <t>その他</t>
    <phoneticPr fontId="3"/>
  </si>
  <si>
    <t>　公営住宅</t>
    <phoneticPr fontId="3"/>
  </si>
  <si>
    <t>機器類</t>
    <phoneticPr fontId="3"/>
  </si>
  <si>
    <t>　学校</t>
    <phoneticPr fontId="3"/>
  </si>
  <si>
    <t>台</t>
    <phoneticPr fontId="3"/>
  </si>
  <si>
    <t>車両</t>
    <phoneticPr fontId="3"/>
  </si>
  <si>
    <t>　公共用財産</t>
    <rPh sb="5" eb="6">
      <t>サン</t>
    </rPh>
    <phoneticPr fontId="3"/>
  </si>
  <si>
    <t>物品</t>
    <phoneticPr fontId="3"/>
  </si>
  <si>
    <t>　消防施設</t>
    <phoneticPr fontId="3"/>
  </si>
  <si>
    <t>(物品)</t>
  </si>
  <si>
    <t>(4)出資による権利</t>
    <phoneticPr fontId="3"/>
  </si>
  <si>
    <t>地方債証券</t>
    <phoneticPr fontId="3"/>
  </si>
  <si>
    <t>電話債券</t>
    <phoneticPr fontId="3"/>
  </si>
  <si>
    <t>株券</t>
    <phoneticPr fontId="3"/>
  </si>
  <si>
    <t>土地(地積)</t>
  </si>
  <si>
    <t>(3)有価証券</t>
    <phoneticPr fontId="3"/>
  </si>
  <si>
    <t>(1)土地及び建物</t>
    <phoneticPr fontId="3"/>
  </si>
  <si>
    <t>現　在　高</t>
    <phoneticPr fontId="3"/>
  </si>
  <si>
    <t>決算年度末</t>
  </si>
  <si>
    <t>単位</t>
  </si>
  <si>
    <t>区分</t>
    <rPh sb="0" eb="1">
      <t>クブン</t>
    </rPh>
    <phoneticPr fontId="5"/>
  </si>
  <si>
    <t>令和3年度</t>
    <rPh sb="0" eb="1">
      <t>レイワ</t>
    </rPh>
    <rPh sb="3" eb="5">
      <t>ネンド</t>
    </rPh>
    <phoneticPr fontId="5"/>
  </si>
  <si>
    <t>125．市有財産の状況</t>
    <phoneticPr fontId="3"/>
  </si>
  <si>
    <t>資料　総合政策部広報広聴課広聴担当室</t>
    <rPh sb="3" eb="5">
      <t>ソウゴウ</t>
    </rPh>
    <rPh sb="5" eb="7">
      <t>セイサク</t>
    </rPh>
    <rPh sb="8" eb="10">
      <t>コウホウ</t>
    </rPh>
    <rPh sb="10" eb="12">
      <t>コウチョウ</t>
    </rPh>
    <rPh sb="12" eb="13">
      <t>カ</t>
    </rPh>
    <phoneticPr fontId="3"/>
  </si>
  <si>
    <t>注）　金銭に消費者金融等を含む。</t>
  </si>
  <si>
    <t>訴訟</t>
    <rPh sb="0" eb="2">
      <t>ソショウ</t>
    </rPh>
    <phoneticPr fontId="3"/>
  </si>
  <si>
    <t>交通事故</t>
  </si>
  <si>
    <t>戸籍</t>
    <rPh sb="0" eb="2">
      <t>コセキ</t>
    </rPh>
    <phoneticPr fontId="3"/>
  </si>
  <si>
    <t>登記</t>
    <rPh sb="0" eb="2">
      <t>トウキ</t>
    </rPh>
    <phoneticPr fontId="3"/>
  </si>
  <si>
    <t>相隣</t>
    <phoneticPr fontId="3"/>
  </si>
  <si>
    <t>契約</t>
    <rPh sb="0" eb="2">
      <t>ケイヤク</t>
    </rPh>
    <phoneticPr fontId="3"/>
  </si>
  <si>
    <t>金銭</t>
    <rPh sb="0" eb="2">
      <t>キンセン</t>
    </rPh>
    <phoneticPr fontId="3"/>
  </si>
  <si>
    <t>税金</t>
    <rPh sb="0" eb="2">
      <t>ゼイキン</t>
    </rPh>
    <phoneticPr fontId="3"/>
  </si>
  <si>
    <t>損害賠償</t>
  </si>
  <si>
    <t>身上</t>
    <rPh sb="0" eb="2">
      <t>シンジョウ</t>
    </rPh>
    <phoneticPr fontId="3"/>
  </si>
  <si>
    <t>離婚</t>
    <rPh sb="0" eb="2">
      <t>リコン</t>
    </rPh>
    <phoneticPr fontId="3"/>
  </si>
  <si>
    <t>相続</t>
    <rPh sb="0" eb="2">
      <t>ソウゾク</t>
    </rPh>
    <phoneticPr fontId="3"/>
  </si>
  <si>
    <t>借地借家</t>
  </si>
  <si>
    <t>不動産売買</t>
    <rPh sb="3" eb="5">
      <t>バイバイ</t>
    </rPh>
    <phoneticPr fontId="3"/>
  </si>
  <si>
    <t>総数</t>
    <rPh sb="0" eb="2">
      <t>ソウスウ</t>
    </rPh>
    <phoneticPr fontId="3"/>
  </si>
  <si>
    <t>134．民事・法律相談受付件数</t>
    <phoneticPr fontId="3"/>
  </si>
  <si>
    <t>資料　市民部市民課</t>
    <phoneticPr fontId="3"/>
  </si>
  <si>
    <t>注）　この表は各証明書の発行通数を表したもの(公用含む)。</t>
  </si>
  <si>
    <t>臨時運行許可</t>
    <rPh sb="2" eb="4">
      <t>ウンコウ</t>
    </rPh>
    <rPh sb="4" eb="6">
      <t>キョカ</t>
    </rPh>
    <phoneticPr fontId="3"/>
  </si>
  <si>
    <t>転出証明</t>
    <phoneticPr fontId="3"/>
  </si>
  <si>
    <t>戸籍附票の写し</t>
    <rPh sb="5" eb="6">
      <t>ウツ</t>
    </rPh>
    <phoneticPr fontId="3"/>
  </si>
  <si>
    <t>住民票の写し</t>
    <rPh sb="4" eb="5">
      <t>ウツ</t>
    </rPh>
    <phoneticPr fontId="3"/>
  </si>
  <si>
    <t>身分証明</t>
    <phoneticPr fontId="3"/>
  </si>
  <si>
    <t>印鑑登録証明</t>
    <rPh sb="2" eb="4">
      <t>トウロク</t>
    </rPh>
    <rPh sb="4" eb="6">
      <t>ショウメイ</t>
    </rPh>
    <phoneticPr fontId="3"/>
  </si>
  <si>
    <t>除籍抄本</t>
    <phoneticPr fontId="3"/>
  </si>
  <si>
    <t>戸籍抄本</t>
    <phoneticPr fontId="3"/>
  </si>
  <si>
    <t>除籍謄本</t>
    <phoneticPr fontId="3"/>
  </si>
  <si>
    <t>戸籍謄本</t>
    <rPh sb="0" eb="1">
      <t>コセキ</t>
    </rPh>
    <rPh sb="1" eb="3">
      <t>トウホン</t>
    </rPh>
    <phoneticPr fontId="3"/>
  </si>
  <si>
    <t>133．戸籍、住民票等各種証明書交付状況</t>
    <phoneticPr fontId="3"/>
  </si>
  <si>
    <t>127．地方債現在高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</si>
</sst>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#;&quot;△&quot;#,###;&quot;－&quot;;@"/>
    <numFmt numFmtId="177" formatCode="#,##0;&quot;△ &quot;#,##0"/>
    <numFmt numFmtId="178" formatCode="#,##0.0;&quot;△ &quot;#,##0.0"/>
    <numFmt numFmtId="179" formatCode="#,###.0;&quot;△&quot;#,###.0;&quot;－&quot;;@"/>
    <numFmt numFmtId="180" formatCode="#,##0_);[Red]\(#,##0\)"/>
    <numFmt numFmtId="181" formatCode="#,##0.000;&quot;△ &quot;#,##0.000"/>
  </numFmts>
  <fonts count="16" x14ac:knownFonts="1">
    <font>
      <sz val="11"/>
      <color theme="1"/>
      <name val="游ゴシック"/>
      <family val="2"/>
      <charset val="128"/>
      <scheme val="minor"/>
    </font>
    <font>
      <sz val="10.4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明朝"/>
      <family val="1"/>
      <charset val="128"/>
    </font>
    <font>
      <sz val="6"/>
      <name val="ＭＳ 明朝"/>
      <family val="1"/>
      <charset val="128"/>
    </font>
    <font>
      <sz val="6"/>
      <name val="游ゴシック"/>
      <family val="3"/>
      <charset val="128"/>
      <scheme val="minor"/>
    </font>
    <font>
      <b/>
      <sz val="16"/>
      <color rgb="FF000000"/>
      <name val="ＭＳ 明朝"/>
      <family val="1"/>
      <charset val="128"/>
    </font>
    <font>
      <sz val="10.4"/>
      <color rgb="FF000000"/>
      <name val="ＭＳ 明朝"/>
      <family val="1"/>
      <charset val="128"/>
    </font>
    <font>
      <b/>
      <sz val="13"/>
      <color rgb="FF000000"/>
      <name val="ＭＳ 明朝"/>
      <family val="1"/>
      <charset val="128"/>
    </font>
    <font>
      <b/>
      <sz val="10.4"/>
      <color rgb="FF000000"/>
      <name val="ＭＳ 明朝"/>
      <family val="1"/>
      <charset val="128"/>
    </font>
    <font>
      <sz val="10.5"/>
      <color rgb="FF000000"/>
      <name val="ＭＳ 明朝"/>
      <family val="1"/>
      <charset val="128"/>
    </font>
    <font>
      <b/>
      <sz val="10.5"/>
      <color rgb="FF000000"/>
      <name val="ＭＳ ゴシック"/>
      <family val="3"/>
      <charset val="128"/>
    </font>
    <font>
      <b/>
      <sz val="10.4"/>
      <color rgb="FF000000"/>
      <name val="ＭＳ ゴシック"/>
      <family val="3"/>
      <charset val="128"/>
    </font>
    <font>
      <sz val="9"/>
      <color rgb="FF000000"/>
      <name val="ＭＳ 明朝"/>
      <family val="1"/>
      <charset val="128"/>
    </font>
    <font>
      <sz val="10"/>
      <color rgb="FF000000"/>
      <name val="ＭＳ 明朝"/>
      <family val="1"/>
      <charset val="128"/>
    </font>
    <font>
      <sz val="11"/>
      <color rgb="FF000000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theme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</cellStyleXfs>
  <cellXfs count="342">
    <xf numFmtId="0" fontId="0" fillId="0" borderId="0" xfId="0">
      <alignment vertical="center"/>
    </xf>
    <xf numFmtId="176" fontId="7" fillId="0" borderId="0" xfId="1" applyNumberFormat="1" applyFont="1" applyFill="1" applyAlignment="1">
      <alignment vertical="center"/>
    </xf>
    <xf numFmtId="176" fontId="6" fillId="0" borderId="0" xfId="1" quotePrefix="1" applyNumberFormat="1" applyFont="1" applyFill="1" applyAlignment="1">
      <alignment horizontal="left" vertical="center"/>
    </xf>
    <xf numFmtId="176" fontId="9" fillId="0" borderId="0" xfId="1" applyNumberFormat="1" applyFont="1" applyFill="1" applyAlignment="1">
      <alignment vertical="center"/>
    </xf>
    <xf numFmtId="176" fontId="10" fillId="0" borderId="3" xfId="1" quotePrefix="1" applyNumberFormat="1" applyFont="1" applyFill="1" applyBorder="1" applyAlignment="1">
      <alignment horizontal="center" vertical="center"/>
    </xf>
    <xf numFmtId="176" fontId="10" fillId="0" borderId="2" xfId="1" quotePrefix="1" applyNumberFormat="1" applyFont="1" applyFill="1" applyBorder="1" applyAlignment="1">
      <alignment horizontal="center" vertical="center"/>
    </xf>
    <xf numFmtId="176" fontId="10" fillId="0" borderId="4" xfId="1" applyNumberFormat="1" applyFont="1" applyFill="1" applyBorder="1" applyAlignment="1">
      <alignment horizontal="center" vertical="center"/>
    </xf>
    <xf numFmtId="176" fontId="10" fillId="0" borderId="5" xfId="1" applyNumberFormat="1" applyFont="1" applyFill="1" applyBorder="1" applyAlignment="1">
      <alignment horizontal="center" vertical="center"/>
    </xf>
    <xf numFmtId="176" fontId="10" fillId="0" borderId="6" xfId="1" applyNumberFormat="1" applyFont="1" applyFill="1" applyBorder="1" applyAlignment="1">
      <alignment horizontal="center" vertical="center"/>
    </xf>
    <xf numFmtId="176" fontId="10" fillId="0" borderId="7" xfId="1" applyNumberFormat="1" applyFont="1" applyFill="1" applyBorder="1" applyAlignment="1">
      <alignment horizontal="center" vertical="center"/>
    </xf>
    <xf numFmtId="176" fontId="10" fillId="0" borderId="8" xfId="1" applyNumberFormat="1" applyFont="1" applyFill="1" applyBorder="1" applyAlignment="1">
      <alignment horizontal="center" vertical="center"/>
    </xf>
    <xf numFmtId="0" fontId="11" fillId="0" borderId="1" xfId="1" applyNumberFormat="1" applyFont="1" applyFill="1" applyBorder="1" applyAlignment="1">
      <alignment horizontal="center" vertical="center"/>
    </xf>
    <xf numFmtId="176" fontId="11" fillId="0" borderId="3" xfId="2" applyNumberFormat="1" applyFont="1" applyFill="1" applyBorder="1" applyAlignment="1">
      <alignment horizontal="right" vertical="center"/>
    </xf>
    <xf numFmtId="176" fontId="12" fillId="0" borderId="3" xfId="1" applyNumberFormat="1" applyFont="1" applyFill="1" applyBorder="1" applyAlignment="1">
      <alignment horizontal="right" vertical="center"/>
    </xf>
    <xf numFmtId="176" fontId="10" fillId="0" borderId="0" xfId="2" applyNumberFormat="1" applyFont="1" applyFill="1" applyBorder="1" applyAlignment="1">
      <alignment horizontal="right" vertical="center"/>
    </xf>
    <xf numFmtId="176" fontId="7" fillId="0" borderId="0" xfId="1" applyNumberFormat="1" applyFont="1" applyFill="1" applyBorder="1" applyAlignment="1">
      <alignment horizontal="right" vertical="center"/>
    </xf>
    <xf numFmtId="0" fontId="13" fillId="0" borderId="4" xfId="1" applyNumberFormat="1" applyFont="1" applyFill="1" applyBorder="1" applyAlignment="1">
      <alignment vertical="center" shrinkToFit="1"/>
    </xf>
    <xf numFmtId="0" fontId="13" fillId="0" borderId="4" xfId="1" applyNumberFormat="1" applyFont="1" applyFill="1" applyBorder="1" applyAlignment="1">
      <alignment horizontal="left" vertical="center" shrinkToFit="1"/>
    </xf>
    <xf numFmtId="0" fontId="13" fillId="0" borderId="4" xfId="1" applyNumberFormat="1" applyFont="1" applyFill="1" applyBorder="1" applyAlignment="1">
      <alignment vertical="center"/>
    </xf>
    <xf numFmtId="176" fontId="10" fillId="0" borderId="0" xfId="1" applyNumberFormat="1" applyFont="1" applyFill="1" applyBorder="1" applyAlignment="1">
      <alignment horizontal="right" vertical="center"/>
    </xf>
    <xf numFmtId="176" fontId="10" fillId="0" borderId="10" xfId="2" applyNumberFormat="1" applyFont="1" applyFill="1" applyBorder="1" applyAlignment="1">
      <alignment horizontal="right" vertical="center"/>
    </xf>
    <xf numFmtId="176" fontId="7" fillId="0" borderId="10" xfId="1" applyNumberFormat="1" applyFont="1" applyFill="1" applyBorder="1" applyAlignment="1">
      <alignment horizontal="right" vertical="center"/>
    </xf>
    <xf numFmtId="176" fontId="10" fillId="0" borderId="0" xfId="1" quotePrefix="1" applyNumberFormat="1" applyFont="1" applyFill="1" applyBorder="1" applyAlignment="1">
      <alignment horizontal="left" vertical="center"/>
    </xf>
    <xf numFmtId="176" fontId="10" fillId="0" borderId="0" xfId="1" applyNumberFormat="1" applyFont="1" applyFill="1" applyBorder="1" applyAlignment="1">
      <alignment vertical="center"/>
    </xf>
    <xf numFmtId="176" fontId="10" fillId="0" borderId="0" xfId="1" quotePrefix="1" applyNumberFormat="1" applyFont="1" applyFill="1" applyAlignment="1">
      <alignment horizontal="left" vertical="center"/>
    </xf>
    <xf numFmtId="176" fontId="10" fillId="0" borderId="0" xfId="1" applyNumberFormat="1" applyFont="1" applyFill="1" applyAlignment="1">
      <alignment vertical="center"/>
    </xf>
    <xf numFmtId="176" fontId="7" fillId="0" borderId="0" xfId="1" applyNumberFormat="1" applyFont="1" applyFill="1" applyBorder="1" applyAlignment="1">
      <alignment vertical="center"/>
    </xf>
    <xf numFmtId="176" fontId="10" fillId="0" borderId="0" xfId="1" applyNumberFormat="1" applyFont="1" applyFill="1" applyBorder="1" applyAlignment="1">
      <alignment horizontal="center" vertical="center"/>
    </xf>
    <xf numFmtId="176" fontId="11" fillId="0" borderId="0" xfId="2" applyNumberFormat="1" applyFont="1" applyFill="1" applyBorder="1" applyAlignment="1">
      <alignment horizontal="right" vertical="center"/>
    </xf>
    <xf numFmtId="0" fontId="10" fillId="0" borderId="4" xfId="1" quotePrefix="1" applyNumberFormat="1" applyFont="1" applyFill="1" applyBorder="1" applyAlignment="1">
      <alignment vertical="center"/>
    </xf>
    <xf numFmtId="176" fontId="7" fillId="0" borderId="0" xfId="1" applyNumberFormat="1" applyFont="1" applyFill="1" applyAlignment="1">
      <alignment horizontal="right" vertical="center"/>
    </xf>
    <xf numFmtId="0" fontId="10" fillId="0" borderId="7" xfId="1" quotePrefix="1" applyNumberFormat="1" applyFont="1" applyFill="1" applyBorder="1" applyAlignment="1">
      <alignment vertical="center"/>
    </xf>
    <xf numFmtId="176" fontId="11" fillId="0" borderId="11" xfId="2" applyNumberFormat="1" applyFont="1" applyFill="1" applyBorder="1" applyAlignment="1">
      <alignment horizontal="right" vertical="center"/>
    </xf>
    <xf numFmtId="176" fontId="6" fillId="0" borderId="0" xfId="1" applyNumberFormat="1" applyFont="1" applyFill="1" applyBorder="1" applyAlignment="1">
      <alignment vertical="center"/>
    </xf>
    <xf numFmtId="176" fontId="10" fillId="0" borderId="6" xfId="2" quotePrefix="1" applyNumberFormat="1" applyFont="1" applyFill="1" applyBorder="1" applyAlignment="1">
      <alignment horizontal="center" vertical="center"/>
    </xf>
    <xf numFmtId="176" fontId="10" fillId="0" borderId="9" xfId="2" quotePrefix="1" applyNumberFormat="1" applyFont="1" applyFill="1" applyBorder="1" applyAlignment="1">
      <alignment horizontal="center" vertical="center"/>
    </xf>
    <xf numFmtId="176" fontId="10" fillId="0" borderId="11" xfId="1" applyNumberFormat="1" applyFont="1" applyFill="1" applyBorder="1" applyAlignment="1">
      <alignment horizontal="right" vertical="center"/>
    </xf>
    <xf numFmtId="176" fontId="10" fillId="0" borderId="3" xfId="1" applyNumberFormat="1" applyFont="1" applyFill="1" applyBorder="1" applyAlignment="1">
      <alignment horizontal="right" vertical="center"/>
    </xf>
    <xf numFmtId="176" fontId="7" fillId="0" borderId="3" xfId="1" applyNumberFormat="1" applyFont="1" applyFill="1" applyBorder="1" applyAlignment="1">
      <alignment horizontal="right" vertical="center"/>
    </xf>
    <xf numFmtId="0" fontId="14" fillId="0" borderId="4" xfId="1" applyNumberFormat="1" applyFont="1" applyFill="1" applyBorder="1" applyAlignment="1">
      <alignment vertical="center" wrapText="1" shrinkToFit="1"/>
    </xf>
    <xf numFmtId="0" fontId="14" fillId="0" borderId="7" xfId="1" applyNumberFormat="1" applyFont="1" applyFill="1" applyBorder="1" applyAlignment="1">
      <alignment vertical="center" wrapText="1" shrinkToFit="1"/>
    </xf>
    <xf numFmtId="176" fontId="10" fillId="0" borderId="14" xfId="1" applyNumberFormat="1" applyFont="1" applyFill="1" applyBorder="1" applyAlignment="1">
      <alignment horizontal="right" vertical="center"/>
    </xf>
    <xf numFmtId="176" fontId="10" fillId="0" borderId="15" xfId="1" applyNumberFormat="1" applyFont="1" applyFill="1" applyBorder="1" applyAlignment="1">
      <alignment horizontal="right" vertical="center"/>
    </xf>
    <xf numFmtId="176" fontId="10" fillId="0" borderId="10" xfId="1" applyNumberFormat="1" applyFont="1" applyFill="1" applyBorder="1" applyAlignment="1">
      <alignment horizontal="right" vertical="center"/>
    </xf>
    <xf numFmtId="176" fontId="10" fillId="0" borderId="9" xfId="1" applyNumberFormat="1" applyFont="1" applyFill="1" applyBorder="1" applyAlignment="1">
      <alignment horizontal="center" vertical="center"/>
    </xf>
    <xf numFmtId="176" fontId="10" fillId="0" borderId="10" xfId="1" applyNumberFormat="1" applyFont="1" applyFill="1" applyBorder="1" applyAlignment="1">
      <alignment horizontal="center" vertical="center"/>
    </xf>
    <xf numFmtId="176" fontId="10" fillId="0" borderId="6" xfId="1" applyNumberFormat="1" applyFont="1" applyFill="1" applyBorder="1" applyAlignment="1">
      <alignment horizontal="right" vertical="center"/>
    </xf>
    <xf numFmtId="0" fontId="7" fillId="0" borderId="0" xfId="1" applyFont="1" applyFill="1"/>
    <xf numFmtId="176" fontId="6" fillId="0" borderId="0" xfId="1" quotePrefix="1" applyNumberFormat="1" applyFont="1" applyFill="1" applyBorder="1" applyAlignment="1">
      <alignment horizontal="center" vertical="center"/>
    </xf>
    <xf numFmtId="0" fontId="10" fillId="0" borderId="1" xfId="1" applyNumberFormat="1" applyFont="1" applyFill="1" applyBorder="1" applyAlignment="1">
      <alignment vertical="center"/>
    </xf>
    <xf numFmtId="0" fontId="10" fillId="0" borderId="4" xfId="1" applyNumberFormat="1" applyFont="1" applyFill="1" applyBorder="1" applyAlignment="1">
      <alignment vertical="center"/>
    </xf>
    <xf numFmtId="0" fontId="10" fillId="0" borderId="7" xfId="1" applyNumberFormat="1" applyFont="1" applyFill="1" applyBorder="1" applyAlignment="1">
      <alignment vertical="center"/>
    </xf>
    <xf numFmtId="176" fontId="10" fillId="0" borderId="0" xfId="2" applyNumberFormat="1" applyFont="1" applyFill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176" fontId="10" fillId="0" borderId="0" xfId="1" applyNumberFormat="1" applyFont="1" applyFill="1"/>
    <xf numFmtId="176" fontId="7" fillId="0" borderId="0" xfId="1" applyNumberFormat="1" applyFont="1" applyFill="1"/>
    <xf numFmtId="176" fontId="15" fillId="0" borderId="0" xfId="2" applyNumberFormat="1" applyFont="1" applyFill="1" applyBorder="1" applyAlignment="1">
      <alignment vertical="center"/>
    </xf>
    <xf numFmtId="0" fontId="7" fillId="0" borderId="0" xfId="1" applyFont="1" applyFill="1" applyBorder="1" applyAlignment="1">
      <alignment vertical="center"/>
    </xf>
    <xf numFmtId="38" fontId="15" fillId="0" borderId="0" xfId="2" applyFont="1" applyFill="1" applyBorder="1" applyAlignment="1">
      <alignment vertical="center"/>
    </xf>
    <xf numFmtId="176" fontId="10" fillId="0" borderId="4" xfId="1" quotePrefix="1" applyNumberFormat="1" applyFont="1" applyFill="1" applyBorder="1" applyAlignment="1">
      <alignment horizontal="center" vertical="center"/>
    </xf>
    <xf numFmtId="176" fontId="10" fillId="0" borderId="9" xfId="1" applyNumberFormat="1" applyFont="1" applyFill="1" applyBorder="1" applyAlignment="1">
      <alignment horizontal="center" vertical="center"/>
    </xf>
    <xf numFmtId="176" fontId="10" fillId="0" borderId="10" xfId="1" applyNumberFormat="1" applyFont="1" applyFill="1" applyBorder="1" applyAlignment="1">
      <alignment horizontal="center" vertical="center"/>
    </xf>
    <xf numFmtId="0" fontId="10" fillId="0" borderId="7" xfId="1" applyNumberFormat="1" applyFont="1" applyFill="1" applyBorder="1" applyAlignment="1">
      <alignment vertical="center"/>
    </xf>
    <xf numFmtId="0" fontId="10" fillId="0" borderId="4" xfId="1" applyNumberFormat="1" applyFont="1" applyFill="1" applyBorder="1" applyAlignment="1">
      <alignment vertical="center"/>
    </xf>
    <xf numFmtId="0" fontId="10" fillId="0" borderId="0" xfId="1" applyFont="1" applyFill="1"/>
    <xf numFmtId="0" fontId="10" fillId="0" borderId="0" xfId="1" applyFont="1" applyFill="1" applyAlignment="1">
      <alignment vertical="center"/>
    </xf>
    <xf numFmtId="38" fontId="10" fillId="0" borderId="10" xfId="3" applyFont="1" applyFill="1" applyBorder="1" applyAlignment="1">
      <alignment horizontal="right"/>
    </xf>
    <xf numFmtId="0" fontId="10" fillId="0" borderId="7" xfId="1" quotePrefix="1" applyFont="1" applyFill="1" applyBorder="1" applyAlignment="1">
      <alignment horizontal="center" vertical="center"/>
    </xf>
    <xf numFmtId="0" fontId="10" fillId="0" borderId="10" xfId="1" quotePrefix="1" applyFont="1" applyFill="1" applyBorder="1" applyAlignment="1">
      <alignment horizontal="center" vertical="center"/>
    </xf>
    <xf numFmtId="38" fontId="10" fillId="0" borderId="0" xfId="3" applyFont="1" applyFill="1" applyBorder="1" applyAlignment="1">
      <alignment horizontal="right"/>
    </xf>
    <xf numFmtId="0" fontId="10" fillId="0" borderId="4" xfId="1" quotePrefix="1" applyFont="1" applyFill="1" applyBorder="1" applyAlignment="1">
      <alignment horizontal="center" vertical="center"/>
    </xf>
    <xf numFmtId="0" fontId="10" fillId="0" borderId="0" xfId="1" quotePrefix="1" applyFont="1" applyFill="1" applyBorder="1" applyAlignment="1">
      <alignment horizontal="center" vertical="center"/>
    </xf>
    <xf numFmtId="38" fontId="10" fillId="0" borderId="6" xfId="3" applyFont="1" applyFill="1" applyBorder="1" applyAlignment="1">
      <alignment horizontal="right"/>
    </xf>
    <xf numFmtId="0" fontId="10" fillId="0" borderId="0" xfId="1" quotePrefix="1" applyFont="1" applyFill="1" applyBorder="1" applyAlignment="1">
      <alignment vertical="center"/>
    </xf>
    <xf numFmtId="0" fontId="10" fillId="0" borderId="9" xfId="1" applyFont="1" applyFill="1" applyBorder="1" applyAlignment="1">
      <alignment horizontal="center" vertical="center" wrapText="1"/>
    </xf>
    <xf numFmtId="0" fontId="10" fillId="0" borderId="2" xfId="1" applyFont="1" applyFill="1" applyBorder="1" applyAlignment="1">
      <alignment horizontal="center" vertical="center" wrapText="1"/>
    </xf>
    <xf numFmtId="0" fontId="10" fillId="0" borderId="13" xfId="1" applyFont="1" applyFill="1" applyBorder="1" applyAlignment="1">
      <alignment vertical="center"/>
    </xf>
    <xf numFmtId="0" fontId="7" fillId="0" borderId="0" xfId="1" applyFont="1" applyFill="1" applyAlignment="1">
      <alignment vertical="center"/>
    </xf>
    <xf numFmtId="0" fontId="7" fillId="0" borderId="0" xfId="1" quotePrefix="1" applyFont="1" applyFill="1" applyBorder="1" applyAlignment="1">
      <alignment horizontal="left" vertical="center"/>
    </xf>
    <xf numFmtId="0" fontId="7" fillId="0" borderId="7" xfId="1" quotePrefix="1" applyFont="1" applyFill="1" applyBorder="1" applyAlignment="1">
      <alignment vertical="center" shrinkToFit="1"/>
    </xf>
    <xf numFmtId="0" fontId="7" fillId="0" borderId="10" xfId="1" quotePrefix="1" applyFont="1" applyFill="1" applyBorder="1" applyAlignment="1">
      <alignment vertical="center" shrinkToFit="1"/>
    </xf>
    <xf numFmtId="0" fontId="7" fillId="0" borderId="10" xfId="1" quotePrefix="1" applyFont="1" applyFill="1" applyBorder="1" applyAlignment="1">
      <alignment horizontal="distributed" vertical="center"/>
    </xf>
    <xf numFmtId="0" fontId="7" fillId="0" borderId="4" xfId="1" quotePrefix="1" applyFont="1" applyFill="1" applyBorder="1" applyAlignment="1">
      <alignment vertical="center" shrinkToFit="1"/>
    </xf>
    <xf numFmtId="0" fontId="7" fillId="0" borderId="0" xfId="1" quotePrefix="1" applyFont="1" applyFill="1" applyBorder="1" applyAlignment="1">
      <alignment vertical="center" shrinkToFit="1"/>
    </xf>
    <xf numFmtId="0" fontId="7" fillId="0" borderId="0" xfId="1" quotePrefix="1" applyFont="1" applyFill="1" applyBorder="1" applyAlignment="1">
      <alignment horizontal="distributed" vertical="center"/>
    </xf>
    <xf numFmtId="176" fontId="7" fillId="0" borderId="6" xfId="1" applyNumberFormat="1" applyFont="1" applyFill="1" applyBorder="1" applyAlignment="1">
      <alignment horizontal="right" vertical="center"/>
    </xf>
    <xf numFmtId="0" fontId="7" fillId="0" borderId="0" xfId="1" applyFont="1" applyFill="1" applyBorder="1"/>
    <xf numFmtId="0" fontId="7" fillId="0" borderId="3" xfId="1" quotePrefix="1" applyFont="1" applyFill="1" applyBorder="1" applyAlignment="1">
      <alignment vertical="center" shrinkToFit="1"/>
    </xf>
    <xf numFmtId="0" fontId="7" fillId="0" borderId="3" xfId="1" quotePrefix="1" applyFont="1" applyFill="1" applyBorder="1" applyAlignment="1">
      <alignment horizontal="distributed" vertical="center"/>
    </xf>
    <xf numFmtId="176" fontId="13" fillId="0" borderId="9" xfId="1" applyNumberFormat="1" applyFont="1" applyFill="1" applyBorder="1" applyAlignment="1">
      <alignment horizontal="center" vertical="center"/>
    </xf>
    <xf numFmtId="0" fontId="7" fillId="0" borderId="9" xfId="1" applyFont="1" applyFill="1" applyBorder="1"/>
    <xf numFmtId="49" fontId="7" fillId="0" borderId="0" xfId="1" applyNumberFormat="1" applyFont="1" applyFill="1"/>
    <xf numFmtId="0" fontId="13" fillId="0" borderId="0" xfId="1" applyFont="1" applyFill="1" applyBorder="1" applyAlignment="1">
      <alignment horizontal="center" vertical="center" wrapText="1"/>
    </xf>
    <xf numFmtId="0" fontId="13" fillId="0" borderId="5" xfId="1" applyFont="1" applyFill="1" applyBorder="1" applyAlignment="1">
      <alignment horizontal="center" vertical="center" wrapText="1"/>
    </xf>
    <xf numFmtId="49" fontId="13" fillId="0" borderId="6" xfId="1" applyNumberFormat="1" applyFont="1" applyFill="1" applyBorder="1" applyAlignment="1">
      <alignment horizontal="center" vertical="center" wrapText="1"/>
    </xf>
    <xf numFmtId="0" fontId="13" fillId="0" borderId="2" xfId="1" applyFont="1" applyFill="1" applyBorder="1" applyAlignment="1">
      <alignment horizontal="center" vertical="center" wrapText="1"/>
    </xf>
    <xf numFmtId="38" fontId="7" fillId="0" borderId="0" xfId="1" applyNumberFormat="1" applyFont="1" applyFill="1" applyBorder="1" applyAlignment="1">
      <alignment vertical="center"/>
    </xf>
    <xf numFmtId="176" fontId="10" fillId="0" borderId="10" xfId="3" applyNumberFormat="1" applyFont="1" applyFill="1" applyBorder="1" applyAlignment="1">
      <alignment horizontal="right" vertical="center"/>
    </xf>
    <xf numFmtId="0" fontId="10" fillId="0" borderId="7" xfId="1" applyNumberFormat="1" applyFont="1" applyFill="1" applyBorder="1" applyAlignment="1">
      <alignment horizontal="left" vertical="center" indent="2"/>
    </xf>
    <xf numFmtId="176" fontId="10" fillId="0" borderId="0" xfId="3" applyNumberFormat="1" applyFont="1" applyFill="1" applyBorder="1" applyAlignment="1">
      <alignment horizontal="right" vertical="center"/>
    </xf>
    <xf numFmtId="0" fontId="10" fillId="0" borderId="4" xfId="1" applyNumberFormat="1" applyFont="1" applyFill="1" applyBorder="1" applyAlignment="1">
      <alignment horizontal="left" vertical="center" indent="2"/>
    </xf>
    <xf numFmtId="0" fontId="10" fillId="0" borderId="4" xfId="1" applyNumberFormat="1" applyFont="1" applyFill="1" applyBorder="1" applyAlignment="1">
      <alignment vertical="center" shrinkToFit="1"/>
    </xf>
    <xf numFmtId="176" fontId="11" fillId="0" borderId="3" xfId="1" applyNumberFormat="1" applyFont="1" applyFill="1" applyBorder="1" applyAlignment="1">
      <alignment horizontal="right" vertical="center"/>
    </xf>
    <xf numFmtId="176" fontId="11" fillId="0" borderId="3" xfId="3" applyNumberFormat="1" applyFont="1" applyFill="1" applyBorder="1" applyAlignment="1">
      <alignment horizontal="right" vertical="center"/>
    </xf>
    <xf numFmtId="176" fontId="10" fillId="0" borderId="6" xfId="1" quotePrefix="1" applyNumberFormat="1" applyFont="1" applyFill="1" applyBorder="1" applyAlignment="1">
      <alignment horizontal="center" vertical="center"/>
    </xf>
    <xf numFmtId="176" fontId="10" fillId="0" borderId="10" xfId="1" quotePrefix="1" applyNumberFormat="1" applyFont="1" applyFill="1" applyBorder="1" applyAlignment="1">
      <alignment horizontal="center" vertical="center"/>
    </xf>
    <xf numFmtId="176" fontId="10" fillId="0" borderId="9" xfId="1" quotePrefix="1" applyNumberFormat="1" applyFont="1" applyFill="1" applyBorder="1" applyAlignment="1">
      <alignment horizontal="center" vertical="center"/>
    </xf>
    <xf numFmtId="176" fontId="10" fillId="0" borderId="8" xfId="1" quotePrefix="1" applyNumberFormat="1" applyFont="1" applyFill="1" applyBorder="1" applyAlignment="1">
      <alignment horizontal="center" vertical="center"/>
    </xf>
    <xf numFmtId="176" fontId="10" fillId="0" borderId="2" xfId="1" quotePrefix="1" applyNumberFormat="1" applyFont="1" applyFill="1" applyBorder="1" applyAlignment="1">
      <alignment horizontal="right" vertical="center"/>
    </xf>
    <xf numFmtId="38" fontId="6" fillId="0" borderId="0" xfId="1" quotePrefix="1" applyNumberFormat="1" applyFont="1" applyFill="1" applyBorder="1" applyAlignment="1">
      <alignment horizontal="center" vertical="center"/>
    </xf>
    <xf numFmtId="38" fontId="6" fillId="0" borderId="0" xfId="1" quotePrefix="1" applyNumberFormat="1" applyFont="1" applyFill="1" applyBorder="1" applyAlignment="1">
      <alignment vertical="center"/>
    </xf>
    <xf numFmtId="176" fontId="10" fillId="0" borderId="10" xfId="1" applyNumberFormat="1" applyFont="1" applyFill="1" applyBorder="1" applyAlignment="1">
      <alignment vertical="center"/>
    </xf>
    <xf numFmtId="176" fontId="10" fillId="0" borderId="2" xfId="1" applyNumberFormat="1" applyFont="1" applyFill="1" applyBorder="1" applyAlignment="1">
      <alignment horizontal="center" vertical="center"/>
    </xf>
    <xf numFmtId="176" fontId="10" fillId="0" borderId="16" xfId="1" quotePrefix="1" applyNumberFormat="1" applyFont="1" applyFill="1" applyBorder="1" applyAlignment="1">
      <alignment horizontal="center" vertical="center"/>
    </xf>
    <xf numFmtId="0" fontId="10" fillId="0" borderId="4" xfId="1" applyNumberFormat="1" applyFont="1" applyFill="1" applyBorder="1" applyAlignment="1">
      <alignment horizontal="left" vertical="center"/>
    </xf>
    <xf numFmtId="38" fontId="6" fillId="0" borderId="0" xfId="1" applyNumberFormat="1" applyFont="1" applyFill="1" applyBorder="1" applyAlignment="1">
      <alignment vertical="center"/>
    </xf>
    <xf numFmtId="0" fontId="10" fillId="0" borderId="0" xfId="1" applyFont="1" applyFill="1" applyBorder="1"/>
    <xf numFmtId="0" fontId="10" fillId="0" borderId="0" xfId="1" quotePrefix="1" applyFont="1" applyFill="1" applyAlignment="1">
      <alignment horizontal="left" vertical="center"/>
    </xf>
    <xf numFmtId="177" fontId="10" fillId="0" borderId="0" xfId="1" applyNumberFormat="1" applyFont="1" applyFill="1" applyBorder="1" applyAlignment="1">
      <alignment vertical="center"/>
    </xf>
    <xf numFmtId="177" fontId="10" fillId="0" borderId="0" xfId="1" applyNumberFormat="1" applyFont="1" applyFill="1" applyBorder="1" applyAlignment="1">
      <alignment horizontal="left" vertical="center"/>
    </xf>
    <xf numFmtId="0" fontId="10" fillId="0" borderId="0" xfId="1" quotePrefix="1" applyNumberFormat="1" applyFont="1" applyFill="1" applyBorder="1" applyAlignment="1">
      <alignment horizontal="left" vertical="center"/>
    </xf>
    <xf numFmtId="176" fontId="10" fillId="0" borderId="9" xfId="1" applyNumberFormat="1" applyFont="1" applyFill="1" applyBorder="1" applyAlignment="1">
      <alignment vertical="center"/>
    </xf>
    <xf numFmtId="0" fontId="7" fillId="0" borderId="10" xfId="1" quotePrefix="1" applyNumberFormat="1" applyFont="1" applyFill="1" applyBorder="1" applyAlignment="1">
      <alignment horizontal="center" vertical="center"/>
    </xf>
    <xf numFmtId="176" fontId="10" fillId="0" borderId="6" xfId="1" applyNumberFormat="1" applyFont="1" applyFill="1" applyBorder="1" applyAlignment="1">
      <alignment vertical="center"/>
    </xf>
    <xf numFmtId="0" fontId="7" fillId="0" borderId="0" xfId="1" quotePrefix="1" applyNumberFormat="1" applyFont="1" applyFill="1" applyBorder="1" applyAlignment="1">
      <alignment horizontal="center" vertical="center"/>
    </xf>
    <xf numFmtId="176" fontId="10" fillId="0" borderId="6" xfId="3" applyNumberFormat="1" applyFont="1" applyFill="1" applyBorder="1" applyAlignment="1">
      <alignment horizontal="right" vertical="center"/>
    </xf>
    <xf numFmtId="176" fontId="10" fillId="0" borderId="9" xfId="1" applyNumberFormat="1" applyFont="1" applyFill="1" applyBorder="1" applyAlignment="1">
      <alignment horizontal="center" vertical="center" wrapText="1"/>
    </xf>
    <xf numFmtId="176" fontId="10" fillId="0" borderId="2" xfId="1" applyNumberFormat="1" applyFont="1" applyFill="1" applyBorder="1" applyAlignment="1">
      <alignment horizontal="center" vertical="center" wrapText="1"/>
    </xf>
    <xf numFmtId="38" fontId="10" fillId="0" borderId="0" xfId="1" applyNumberFormat="1" applyFont="1" applyFill="1" applyBorder="1" applyAlignment="1">
      <alignment vertical="center"/>
    </xf>
    <xf numFmtId="38" fontId="10" fillId="0" borderId="0" xfId="1" quotePrefix="1" applyNumberFormat="1" applyFont="1" applyFill="1" applyBorder="1" applyAlignment="1">
      <alignment horizontal="left" vertical="center"/>
    </xf>
    <xf numFmtId="178" fontId="10" fillId="0" borderId="0" xfId="1" applyNumberFormat="1" applyFont="1" applyFill="1" applyBorder="1" applyAlignment="1">
      <alignment horizontal="left" vertical="center"/>
    </xf>
    <xf numFmtId="177" fontId="10" fillId="0" borderId="10" xfId="1" applyNumberFormat="1" applyFont="1" applyFill="1" applyBorder="1" applyAlignment="1">
      <alignment vertical="center"/>
    </xf>
    <xf numFmtId="179" fontId="10" fillId="0" borderId="10" xfId="1" applyNumberFormat="1" applyFont="1" applyFill="1" applyBorder="1" applyAlignment="1">
      <alignment vertical="center"/>
    </xf>
    <xf numFmtId="178" fontId="10" fillId="0" borderId="10" xfId="1" applyNumberFormat="1" applyFont="1" applyFill="1" applyBorder="1" applyAlignment="1">
      <alignment vertical="center"/>
    </xf>
    <xf numFmtId="179" fontId="10" fillId="0" borderId="0" xfId="1" applyNumberFormat="1" applyFont="1" applyFill="1" applyBorder="1" applyAlignment="1">
      <alignment vertical="center"/>
    </xf>
    <xf numFmtId="178" fontId="10" fillId="0" borderId="0" xfId="1" applyNumberFormat="1" applyFont="1" applyFill="1" applyBorder="1" applyAlignment="1">
      <alignment vertical="center"/>
    </xf>
    <xf numFmtId="38" fontId="10" fillId="0" borderId="0" xfId="3" applyFont="1" applyFill="1" applyBorder="1" applyAlignment="1">
      <alignment vertical="center"/>
    </xf>
    <xf numFmtId="0" fontId="10" fillId="0" borderId="0" xfId="1" applyNumberFormat="1" applyFont="1" applyFill="1" applyBorder="1" applyAlignment="1">
      <alignment horizontal="right" vertical="center"/>
    </xf>
    <xf numFmtId="38" fontId="10" fillId="0" borderId="9" xfId="1" applyNumberFormat="1" applyFont="1" applyFill="1" applyBorder="1" applyAlignment="1">
      <alignment horizontal="center" vertical="center" wrapText="1"/>
    </xf>
    <xf numFmtId="38" fontId="10" fillId="0" borderId="9" xfId="1" quotePrefix="1" applyNumberFormat="1" applyFont="1" applyFill="1" applyBorder="1" applyAlignment="1">
      <alignment horizontal="center" vertical="center" wrapText="1"/>
    </xf>
    <xf numFmtId="181" fontId="10" fillId="0" borderId="10" xfId="1" applyNumberFormat="1" applyFont="1" applyFill="1" applyBorder="1" applyAlignment="1">
      <alignment vertical="center"/>
    </xf>
    <xf numFmtId="177" fontId="10" fillId="0" borderId="9" xfId="1" applyNumberFormat="1" applyFont="1" applyFill="1" applyBorder="1" applyAlignment="1">
      <alignment vertical="center"/>
    </xf>
    <xf numFmtId="181" fontId="10" fillId="0" borderId="0" xfId="1" applyNumberFormat="1" applyFont="1" applyFill="1" applyBorder="1" applyAlignment="1">
      <alignment vertical="center"/>
    </xf>
    <xf numFmtId="177" fontId="10" fillId="0" borderId="6" xfId="1" applyNumberFormat="1" applyFont="1" applyFill="1" applyBorder="1" applyAlignment="1">
      <alignment vertical="center"/>
    </xf>
    <xf numFmtId="38" fontId="10" fillId="0" borderId="10" xfId="1" applyNumberFormat="1" applyFont="1" applyFill="1" applyBorder="1" applyAlignment="1">
      <alignment horizontal="center" vertical="center" wrapText="1"/>
    </xf>
    <xf numFmtId="177" fontId="7" fillId="0" borderId="10" xfId="1" applyNumberFormat="1" applyFont="1" applyFill="1" applyBorder="1" applyAlignment="1">
      <alignment horizontal="right" vertical="center"/>
    </xf>
    <xf numFmtId="177" fontId="7" fillId="0" borderId="10" xfId="1" applyNumberFormat="1" applyFont="1" applyFill="1" applyBorder="1" applyAlignment="1">
      <alignment vertical="center"/>
    </xf>
    <xf numFmtId="176" fontId="7" fillId="0" borderId="10" xfId="1" applyNumberFormat="1" applyFont="1" applyFill="1" applyBorder="1" applyAlignment="1">
      <alignment vertical="center"/>
    </xf>
    <xf numFmtId="177" fontId="7" fillId="0" borderId="0" xfId="1" applyNumberFormat="1" applyFont="1" applyFill="1" applyBorder="1" applyAlignment="1">
      <alignment horizontal="right" vertical="center"/>
    </xf>
    <xf numFmtId="177" fontId="7" fillId="0" borderId="0" xfId="1" applyNumberFormat="1" applyFont="1" applyFill="1" applyBorder="1" applyAlignment="1">
      <alignment vertical="center"/>
    </xf>
    <xf numFmtId="0" fontId="7" fillId="0" borderId="0" xfId="1" applyNumberFormat="1" applyFont="1" applyFill="1" applyBorder="1" applyAlignment="1">
      <alignment vertical="center"/>
    </xf>
    <xf numFmtId="177" fontId="12" fillId="0" borderId="3" xfId="1" applyNumberFormat="1" applyFont="1" applyFill="1" applyBorder="1" applyAlignment="1">
      <alignment horizontal="right" vertical="center"/>
    </xf>
    <xf numFmtId="176" fontId="12" fillId="0" borderId="0" xfId="1" applyNumberFormat="1" applyFont="1" applyFill="1" applyBorder="1" applyAlignment="1">
      <alignment horizontal="right" vertical="center"/>
    </xf>
    <xf numFmtId="38" fontId="7" fillId="0" borderId="6" xfId="1" applyNumberFormat="1" applyFont="1" applyFill="1" applyBorder="1" applyAlignment="1">
      <alignment horizontal="center" vertical="center"/>
    </xf>
    <xf numFmtId="38" fontId="7" fillId="0" borderId="5" xfId="1" applyNumberFormat="1" applyFont="1" applyFill="1" applyBorder="1" applyAlignment="1">
      <alignment horizontal="center" vertical="center"/>
    </xf>
    <xf numFmtId="38" fontId="7" fillId="0" borderId="8" xfId="1" applyNumberFormat="1" applyFont="1" applyFill="1" applyBorder="1" applyAlignment="1">
      <alignment horizontal="center" vertical="center"/>
    </xf>
    <xf numFmtId="38" fontId="7" fillId="0" borderId="9" xfId="1" applyNumberFormat="1" applyFont="1" applyFill="1" applyBorder="1" applyAlignment="1">
      <alignment horizontal="center" vertical="center"/>
    </xf>
    <xf numFmtId="38" fontId="7" fillId="0" borderId="7" xfId="1" applyNumberFormat="1" applyFont="1" applyFill="1" applyBorder="1" applyAlignment="1">
      <alignment horizontal="center" vertical="center"/>
    </xf>
    <xf numFmtId="38" fontId="7" fillId="0" borderId="10" xfId="1" applyNumberFormat="1" applyFont="1" applyFill="1" applyBorder="1" applyAlignment="1">
      <alignment horizontal="center" vertical="center"/>
    </xf>
    <xf numFmtId="180" fontId="7" fillId="0" borderId="13" xfId="1" quotePrefix="1" applyNumberFormat="1" applyFont="1" applyFill="1" applyBorder="1" applyAlignment="1">
      <alignment horizontal="left" vertical="center"/>
    </xf>
    <xf numFmtId="180" fontId="7" fillId="0" borderId="13" xfId="1" quotePrefix="1" applyNumberFormat="1" applyFont="1" applyFill="1" applyBorder="1" applyAlignment="1">
      <alignment horizontal="center" vertical="center"/>
    </xf>
    <xf numFmtId="180" fontId="7" fillId="0" borderId="12" xfId="1" quotePrefix="1" applyNumberFormat="1" applyFont="1" applyFill="1" applyBorder="1" applyAlignment="1">
      <alignment horizontal="right" vertical="center"/>
    </xf>
    <xf numFmtId="180" fontId="7" fillId="0" borderId="13" xfId="1" quotePrefix="1" applyNumberFormat="1" applyFont="1" applyFill="1" applyBorder="1" applyAlignment="1">
      <alignment horizontal="right" vertical="center"/>
    </xf>
    <xf numFmtId="38" fontId="7" fillId="0" borderId="0" xfId="1" quotePrefix="1" applyNumberFormat="1" applyFont="1" applyFill="1" applyBorder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176" fontId="7" fillId="0" borderId="0" xfId="1" applyNumberFormat="1" applyFont="1" applyFill="1" applyBorder="1" applyAlignment="1">
      <alignment horizontal="center" vertical="center"/>
    </xf>
    <xf numFmtId="176" fontId="7" fillId="0" borderId="0" xfId="1" applyNumberFormat="1" applyFont="1" applyFill="1" applyBorder="1" applyAlignment="1">
      <alignment horizontal="distributed" vertical="center"/>
    </xf>
    <xf numFmtId="176" fontId="7" fillId="0" borderId="0" xfId="1" quotePrefix="1" applyNumberFormat="1" applyFont="1" applyFill="1" applyBorder="1" applyAlignment="1">
      <alignment horizontal="left" vertical="center"/>
    </xf>
    <xf numFmtId="176" fontId="7" fillId="0" borderId="8" xfId="1" applyNumberFormat="1" applyFont="1" applyFill="1" applyBorder="1" applyAlignment="1">
      <alignment horizontal="center" vertical="center"/>
    </xf>
    <xf numFmtId="176" fontId="7" fillId="0" borderId="7" xfId="1" applyNumberFormat="1" applyFont="1" applyFill="1" applyBorder="1" applyAlignment="1">
      <alignment horizontal="left" vertical="center"/>
    </xf>
    <xf numFmtId="176" fontId="7" fillId="0" borderId="10" xfId="1" applyNumberFormat="1" applyFont="1" applyFill="1" applyBorder="1" applyAlignment="1">
      <alignment horizontal="left" vertical="center"/>
    </xf>
    <xf numFmtId="176" fontId="10" fillId="0" borderId="8" xfId="1" applyNumberFormat="1" applyFont="1" applyFill="1" applyBorder="1" applyAlignment="1">
      <alignment horizontal="right" vertical="distributed"/>
    </xf>
    <xf numFmtId="176" fontId="7" fillId="0" borderId="9" xfId="1" applyNumberFormat="1" applyFont="1" applyFill="1" applyBorder="1" applyAlignment="1">
      <alignment horizontal="right" vertical="center"/>
    </xf>
    <xf numFmtId="176" fontId="7" fillId="0" borderId="10" xfId="1" applyNumberFormat="1" applyFont="1" applyFill="1" applyBorder="1" applyAlignment="1">
      <alignment horizontal="center" vertical="center"/>
    </xf>
    <xf numFmtId="176" fontId="7" fillId="0" borderId="5" xfId="1" applyNumberFormat="1" applyFont="1" applyFill="1" applyBorder="1" applyAlignment="1">
      <alignment horizontal="center" vertical="center"/>
    </xf>
    <xf numFmtId="176" fontId="7" fillId="0" borderId="4" xfId="1" applyNumberFormat="1" applyFont="1" applyFill="1" applyBorder="1" applyAlignment="1">
      <alignment horizontal="left" vertical="center"/>
    </xf>
    <xf numFmtId="176" fontId="7" fillId="0" borderId="0" xfId="1" applyNumberFormat="1" applyFont="1" applyFill="1" applyBorder="1" applyAlignment="1">
      <alignment horizontal="left" vertical="center"/>
    </xf>
    <xf numFmtId="176" fontId="10" fillId="0" borderId="5" xfId="1" applyNumberFormat="1" applyFont="1" applyFill="1" applyBorder="1" applyAlignment="1">
      <alignment horizontal="right" vertical="distributed"/>
    </xf>
    <xf numFmtId="176" fontId="7" fillId="0" borderId="6" xfId="1" applyNumberFormat="1" applyFont="1" applyFill="1" applyBorder="1" applyAlignment="1">
      <alignment vertical="center"/>
    </xf>
    <xf numFmtId="176" fontId="10" fillId="0" borderId="5" xfId="1" applyNumberFormat="1" applyFont="1" applyFill="1" applyBorder="1" applyAlignment="1">
      <alignment horizontal="right" vertical="center"/>
    </xf>
    <xf numFmtId="176" fontId="7" fillId="0" borderId="4" xfId="1" applyNumberFormat="1" applyFont="1" applyFill="1" applyBorder="1" applyAlignment="1">
      <alignment vertical="center"/>
    </xf>
    <xf numFmtId="176" fontId="10" fillId="0" borderId="0" xfId="1" quotePrefix="1" applyNumberFormat="1" applyFont="1" applyFill="1" applyBorder="1" applyAlignment="1">
      <alignment horizontal="center" vertical="center"/>
    </xf>
    <xf numFmtId="176" fontId="7" fillId="0" borderId="6" xfId="1" applyNumberFormat="1" applyFont="1" applyFill="1" applyBorder="1" applyAlignment="1">
      <alignment horizontal="center" vertical="center"/>
    </xf>
    <xf numFmtId="176" fontId="10" fillId="0" borderId="3" xfId="1" applyNumberFormat="1" applyFont="1" applyFill="1" applyBorder="1" applyAlignment="1">
      <alignment horizontal="center" vertical="center"/>
    </xf>
    <xf numFmtId="176" fontId="10" fillId="0" borderId="16" xfId="1" applyNumberFormat="1" applyFont="1" applyFill="1" applyBorder="1" applyAlignment="1">
      <alignment horizontal="center" vertical="center"/>
    </xf>
    <xf numFmtId="38" fontId="7" fillId="0" borderId="0" xfId="1" quotePrefix="1" applyNumberFormat="1" applyFont="1" applyFill="1" applyBorder="1" applyAlignment="1">
      <alignment horizontal="left" vertical="center"/>
    </xf>
    <xf numFmtId="177" fontId="10" fillId="0" borderId="10" xfId="1" applyNumberFormat="1" applyFont="1" applyFill="1" applyBorder="1" applyAlignment="1">
      <alignment horizontal="right" vertical="center"/>
    </xf>
    <xf numFmtId="0" fontId="7" fillId="0" borderId="7" xfId="1" quotePrefix="1" applyNumberFormat="1" applyFont="1" applyFill="1" applyBorder="1" applyAlignment="1">
      <alignment horizontal="center" vertical="center"/>
    </xf>
    <xf numFmtId="177" fontId="10" fillId="0" borderId="0" xfId="1" applyNumberFormat="1" applyFont="1" applyFill="1" applyBorder="1" applyAlignment="1">
      <alignment horizontal="right" vertical="center"/>
    </xf>
    <xf numFmtId="0" fontId="7" fillId="0" borderId="4" xfId="1" quotePrefix="1" applyNumberFormat="1" applyFont="1" applyFill="1" applyBorder="1" applyAlignment="1">
      <alignment horizontal="center" vertical="center"/>
    </xf>
    <xf numFmtId="0" fontId="10" fillId="0" borderId="12" xfId="1" applyNumberFormat="1" applyFont="1" applyFill="1" applyBorder="1" applyAlignment="1">
      <alignment horizontal="center" vertical="center" shrinkToFit="1"/>
    </xf>
    <xf numFmtId="0" fontId="10" fillId="0" borderId="18" xfId="1" applyNumberFormat="1" applyFont="1" applyFill="1" applyBorder="1" applyAlignment="1">
      <alignment horizontal="center" vertical="center" shrinkToFit="1"/>
    </xf>
    <xf numFmtId="0" fontId="10" fillId="0" borderId="17" xfId="1" applyNumberFormat="1" applyFont="1" applyFill="1" applyBorder="1" applyAlignment="1">
      <alignment horizontal="center" vertical="center" shrinkToFit="1"/>
    </xf>
    <xf numFmtId="0" fontId="14" fillId="0" borderId="18" xfId="1" quotePrefix="1" applyNumberFormat="1" applyFont="1" applyFill="1" applyBorder="1" applyAlignment="1">
      <alignment horizontal="center" vertical="center" shrinkToFit="1"/>
    </xf>
    <xf numFmtId="38" fontId="10" fillId="0" borderId="10" xfId="3" applyFont="1" applyFill="1" applyBorder="1" applyAlignment="1">
      <alignment horizontal="right" vertical="center"/>
    </xf>
    <xf numFmtId="38" fontId="10" fillId="0" borderId="9" xfId="3" applyFont="1" applyFill="1" applyBorder="1" applyAlignment="1">
      <alignment horizontal="right" vertical="center"/>
    </xf>
    <xf numFmtId="176" fontId="7" fillId="0" borderId="10" xfId="1" quotePrefix="1" applyNumberFormat="1" applyFont="1" applyFill="1" applyBorder="1" applyAlignment="1">
      <alignment vertical="center"/>
    </xf>
    <xf numFmtId="176" fontId="7" fillId="0" borderId="10" xfId="1" quotePrefix="1" applyNumberFormat="1" applyFont="1" applyFill="1" applyBorder="1" applyAlignment="1">
      <alignment horizontal="center" vertical="center"/>
    </xf>
    <xf numFmtId="38" fontId="10" fillId="0" borderId="0" xfId="3" applyFont="1" applyFill="1" applyBorder="1" applyAlignment="1">
      <alignment horizontal="right" vertical="center"/>
    </xf>
    <xf numFmtId="38" fontId="10" fillId="0" borderId="6" xfId="3" applyFont="1" applyFill="1" applyBorder="1" applyAlignment="1">
      <alignment horizontal="right" vertical="center"/>
    </xf>
    <xf numFmtId="176" fontId="7" fillId="0" borderId="0" xfId="1" quotePrefix="1" applyNumberFormat="1" applyFont="1" applyFill="1" applyBorder="1" applyAlignment="1">
      <alignment vertical="center"/>
    </xf>
    <xf numFmtId="176" fontId="7" fillId="0" borderId="0" xfId="1" quotePrefix="1" applyNumberFormat="1" applyFont="1" applyFill="1" applyBorder="1" applyAlignment="1">
      <alignment horizontal="center" vertical="center"/>
    </xf>
    <xf numFmtId="176" fontId="10" fillId="0" borderId="1" xfId="1" quotePrefix="1" applyNumberFormat="1" applyFont="1" applyFill="1" applyBorder="1" applyAlignment="1">
      <alignment horizontal="center" vertical="center"/>
    </xf>
    <xf numFmtId="176" fontId="10" fillId="0" borderId="4" xfId="1" quotePrefix="1" applyNumberFormat="1" applyFont="1" applyFill="1" applyBorder="1" applyAlignment="1">
      <alignment horizontal="center" vertical="center"/>
    </xf>
    <xf numFmtId="176" fontId="10" fillId="0" borderId="7" xfId="1" quotePrefix="1" applyNumberFormat="1" applyFont="1" applyFill="1" applyBorder="1" applyAlignment="1">
      <alignment horizontal="center" vertical="center"/>
    </xf>
    <xf numFmtId="176" fontId="6" fillId="0" borderId="0" xfId="1" quotePrefix="1" applyNumberFormat="1" applyFont="1" applyFill="1" applyAlignment="1">
      <alignment horizontal="left" vertical="center"/>
    </xf>
    <xf numFmtId="176" fontId="8" fillId="0" borderId="0" xfId="1" applyNumberFormat="1" applyFont="1" applyFill="1" applyAlignment="1">
      <alignment horizontal="left" vertical="center"/>
    </xf>
    <xf numFmtId="176" fontId="8" fillId="0" borderId="0" xfId="1" quotePrefix="1" applyNumberFormat="1" applyFont="1" applyFill="1" applyBorder="1" applyAlignment="1">
      <alignment horizontal="left" vertical="center"/>
    </xf>
    <xf numFmtId="176" fontId="6" fillId="0" borderId="0" xfId="1" quotePrefix="1" applyNumberFormat="1" applyFont="1" applyFill="1" applyBorder="1" applyAlignment="1">
      <alignment horizontal="left" vertical="center"/>
    </xf>
    <xf numFmtId="0" fontId="10" fillId="0" borderId="1" xfId="1" quotePrefix="1" applyNumberFormat="1" applyFont="1" applyFill="1" applyBorder="1" applyAlignment="1">
      <alignment horizontal="center" vertical="center"/>
    </xf>
    <xf numFmtId="0" fontId="10" fillId="0" borderId="4" xfId="1" quotePrefix="1" applyNumberFormat="1" applyFont="1" applyFill="1" applyBorder="1" applyAlignment="1">
      <alignment horizontal="center" vertical="center"/>
    </xf>
    <xf numFmtId="0" fontId="10" fillId="0" borderId="7" xfId="1" quotePrefix="1" applyNumberFormat="1" applyFont="1" applyFill="1" applyBorder="1" applyAlignment="1">
      <alignment horizontal="center" vertical="center"/>
    </xf>
    <xf numFmtId="176" fontId="10" fillId="0" borderId="12" xfId="1" quotePrefix="1" applyNumberFormat="1" applyFont="1" applyFill="1" applyBorder="1" applyAlignment="1">
      <alignment horizontal="center" vertical="center"/>
    </xf>
    <xf numFmtId="176" fontId="10" fillId="0" borderId="13" xfId="1" quotePrefix="1" applyNumberFormat="1" applyFont="1" applyFill="1" applyBorder="1" applyAlignment="1">
      <alignment horizontal="center" vertical="center"/>
    </xf>
    <xf numFmtId="176" fontId="10" fillId="0" borderId="9" xfId="1" applyNumberFormat="1" applyFont="1" applyFill="1" applyBorder="1" applyAlignment="1">
      <alignment horizontal="center" vertical="center"/>
    </xf>
    <xf numFmtId="176" fontId="10" fillId="0" borderId="10" xfId="1" applyNumberFormat="1" applyFont="1" applyFill="1" applyBorder="1" applyAlignment="1">
      <alignment horizontal="center" vertical="center"/>
    </xf>
    <xf numFmtId="0" fontId="10" fillId="0" borderId="10" xfId="1" applyNumberFormat="1" applyFont="1" applyFill="1" applyBorder="1" applyAlignment="1">
      <alignment vertical="center"/>
    </xf>
    <xf numFmtId="0" fontId="10" fillId="0" borderId="7" xfId="1" applyNumberFormat="1" applyFont="1" applyFill="1" applyBorder="1" applyAlignment="1">
      <alignment vertical="center"/>
    </xf>
    <xf numFmtId="0" fontId="10" fillId="0" borderId="0" xfId="1" applyNumberFormat="1" applyFont="1" applyFill="1" applyBorder="1" applyAlignment="1">
      <alignment vertical="center"/>
    </xf>
    <xf numFmtId="0" fontId="10" fillId="0" borderId="4" xfId="1" applyNumberFormat="1" applyFont="1" applyFill="1" applyBorder="1" applyAlignment="1">
      <alignment vertical="center"/>
    </xf>
    <xf numFmtId="0" fontId="10" fillId="0" borderId="12" xfId="1" quotePrefix="1" applyFont="1" applyFill="1" applyBorder="1" applyAlignment="1">
      <alignment horizontal="center" vertical="center"/>
    </xf>
    <xf numFmtId="0" fontId="10" fillId="0" borderId="13" xfId="1" quotePrefix="1" applyFont="1" applyFill="1" applyBorder="1" applyAlignment="1">
      <alignment horizontal="center" vertical="center"/>
    </xf>
    <xf numFmtId="0" fontId="10" fillId="0" borderId="3" xfId="1" quotePrefix="1" applyNumberFormat="1" applyFont="1" applyFill="1" applyBorder="1" applyAlignment="1">
      <alignment horizontal="center" vertical="center"/>
    </xf>
    <xf numFmtId="0" fontId="10" fillId="0" borderId="0" xfId="1" quotePrefix="1" applyNumberFormat="1" applyFont="1" applyFill="1" applyBorder="1" applyAlignment="1">
      <alignment horizontal="center" vertical="center"/>
    </xf>
    <xf numFmtId="0" fontId="10" fillId="0" borderId="10" xfId="1" quotePrefix="1" applyNumberFormat="1" applyFont="1" applyFill="1" applyBorder="1" applyAlignment="1">
      <alignment horizontal="center" vertical="center"/>
    </xf>
    <xf numFmtId="0" fontId="10" fillId="0" borderId="3" xfId="1" applyNumberFormat="1" applyFont="1" applyFill="1" applyBorder="1" applyAlignment="1">
      <alignment vertical="center"/>
    </xf>
    <xf numFmtId="0" fontId="10" fillId="0" borderId="1" xfId="1" applyNumberFormat="1" applyFont="1" applyFill="1" applyBorder="1" applyAlignment="1">
      <alignment vertical="center"/>
    </xf>
    <xf numFmtId="0" fontId="10" fillId="0" borderId="12" xfId="1" applyFont="1" applyFill="1" applyBorder="1" applyAlignment="1">
      <alignment horizontal="center" vertical="center"/>
    </xf>
    <xf numFmtId="0" fontId="10" fillId="0" borderId="13" xfId="1" applyFont="1" applyFill="1" applyBorder="1" applyAlignment="1">
      <alignment horizontal="center" vertical="center"/>
    </xf>
    <xf numFmtId="176" fontId="7" fillId="0" borderId="0" xfId="1" applyNumberFormat="1" applyFont="1" applyFill="1" applyBorder="1" applyAlignment="1">
      <alignment vertical="center"/>
    </xf>
    <xf numFmtId="176" fontId="7" fillId="0" borderId="4" xfId="1" applyNumberFormat="1" applyFont="1" applyFill="1" applyBorder="1" applyAlignment="1">
      <alignment vertical="center"/>
    </xf>
    <xf numFmtId="176" fontId="7" fillId="0" borderId="0" xfId="1" applyNumberFormat="1" applyFont="1" applyFill="1" applyBorder="1" applyAlignment="1">
      <alignment horizontal="center" vertical="center"/>
    </xf>
    <xf numFmtId="176" fontId="7" fillId="0" borderId="0" xfId="1" quotePrefix="1" applyNumberFormat="1" applyFont="1" applyFill="1" applyBorder="1" applyAlignment="1">
      <alignment horizontal="left" vertical="center"/>
    </xf>
    <xf numFmtId="176" fontId="7" fillId="0" borderId="4" xfId="1" quotePrefix="1" applyNumberFormat="1" applyFont="1" applyFill="1" applyBorder="1" applyAlignment="1">
      <alignment horizontal="left" vertical="center"/>
    </xf>
    <xf numFmtId="176" fontId="7" fillId="0" borderId="0" xfId="1" applyNumberFormat="1" applyFont="1" applyFill="1" applyBorder="1" applyAlignment="1">
      <alignment horizontal="left" vertical="center"/>
    </xf>
    <xf numFmtId="176" fontId="7" fillId="0" borderId="4" xfId="1" applyNumberFormat="1" applyFont="1" applyFill="1" applyBorder="1" applyAlignment="1">
      <alignment horizontal="left" vertical="center"/>
    </xf>
    <xf numFmtId="176" fontId="7" fillId="0" borderId="0" xfId="1" applyNumberFormat="1" applyFont="1" applyFill="1" applyBorder="1" applyAlignment="1">
      <alignment horizontal="left" vertical="center" wrapText="1"/>
    </xf>
    <xf numFmtId="176" fontId="7" fillId="0" borderId="5" xfId="1" applyNumberFormat="1" applyFont="1" applyFill="1" applyBorder="1" applyAlignment="1">
      <alignment horizontal="center" vertical="center"/>
    </xf>
    <xf numFmtId="176" fontId="10" fillId="0" borderId="0" xfId="1" applyNumberFormat="1" applyFont="1" applyFill="1" applyBorder="1" applyAlignment="1">
      <alignment horizontal="right" vertical="center"/>
    </xf>
    <xf numFmtId="176" fontId="7" fillId="0" borderId="4" xfId="1" applyNumberFormat="1" applyFont="1" applyFill="1" applyBorder="1" applyAlignment="1">
      <alignment horizontal="center" vertical="center"/>
    </xf>
    <xf numFmtId="176" fontId="12" fillId="0" borderId="0" xfId="1" applyNumberFormat="1" applyFont="1" applyFill="1" applyBorder="1" applyAlignment="1">
      <alignment horizontal="left" vertical="center"/>
    </xf>
    <xf numFmtId="176" fontId="12" fillId="0" borderId="4" xfId="1" applyNumberFormat="1" applyFont="1" applyFill="1" applyBorder="1" applyAlignment="1">
      <alignment horizontal="left" vertical="center"/>
    </xf>
    <xf numFmtId="176" fontId="12" fillId="0" borderId="0" xfId="1" quotePrefix="1" applyNumberFormat="1" applyFont="1" applyFill="1" applyBorder="1" applyAlignment="1">
      <alignment horizontal="left" vertical="center"/>
    </xf>
    <xf numFmtId="176" fontId="12" fillId="0" borderId="4" xfId="1" quotePrefix="1" applyNumberFormat="1" applyFont="1" applyFill="1" applyBorder="1" applyAlignment="1">
      <alignment horizontal="left" vertical="center"/>
    </xf>
    <xf numFmtId="176" fontId="10" fillId="0" borderId="3" xfId="1" quotePrefix="1" applyNumberFormat="1" applyFont="1" applyFill="1" applyBorder="1" applyAlignment="1">
      <alignment horizontal="center" vertical="center"/>
    </xf>
    <xf numFmtId="0" fontId="6" fillId="0" borderId="0" xfId="1" quotePrefix="1" applyFont="1" applyFill="1" applyBorder="1" applyAlignment="1">
      <alignment horizontal="left" vertical="center"/>
    </xf>
    <xf numFmtId="0" fontId="7" fillId="0" borderId="0" xfId="1" quotePrefix="1" applyFont="1" applyFill="1" applyBorder="1" applyAlignment="1">
      <alignment horizontal="right" vertical="center"/>
    </xf>
    <xf numFmtId="0" fontId="10" fillId="0" borderId="17" xfId="1" quotePrefix="1" applyFont="1" applyFill="1" applyBorder="1" applyAlignment="1">
      <alignment horizontal="center" vertical="center"/>
    </xf>
    <xf numFmtId="0" fontId="10" fillId="0" borderId="18" xfId="1" quotePrefix="1" applyFont="1" applyFill="1" applyBorder="1" applyAlignment="1">
      <alignment horizontal="center" vertical="center"/>
    </xf>
    <xf numFmtId="0" fontId="10" fillId="0" borderId="18" xfId="1" applyFont="1" applyFill="1" applyBorder="1" applyAlignment="1">
      <alignment horizontal="center" vertical="center"/>
    </xf>
    <xf numFmtId="38" fontId="10" fillId="0" borderId="18" xfId="1" applyNumberFormat="1" applyFont="1" applyFill="1" applyBorder="1" applyAlignment="1">
      <alignment horizontal="center" vertical="center"/>
    </xf>
    <xf numFmtId="38" fontId="10" fillId="0" borderId="16" xfId="1" applyNumberFormat="1" applyFont="1" applyFill="1" applyBorder="1" applyAlignment="1">
      <alignment horizontal="center" vertical="center"/>
    </xf>
    <xf numFmtId="38" fontId="10" fillId="0" borderId="12" xfId="1" applyNumberFormat="1" applyFont="1" applyFill="1" applyBorder="1" applyAlignment="1">
      <alignment horizontal="center" vertical="center"/>
    </xf>
    <xf numFmtId="38" fontId="10" fillId="0" borderId="2" xfId="1" applyNumberFormat="1" applyFont="1" applyFill="1" applyBorder="1" applyAlignment="1">
      <alignment horizontal="center" vertical="center"/>
    </xf>
    <xf numFmtId="38" fontId="10" fillId="0" borderId="8" xfId="1" applyNumberFormat="1" applyFont="1" applyFill="1" applyBorder="1" applyAlignment="1">
      <alignment horizontal="center" vertical="center"/>
    </xf>
    <xf numFmtId="38" fontId="10" fillId="0" borderId="9" xfId="1" applyNumberFormat="1" applyFont="1" applyFill="1" applyBorder="1" applyAlignment="1">
      <alignment horizontal="center" vertical="center"/>
    </xf>
    <xf numFmtId="38" fontId="6" fillId="0" borderId="0" xfId="1" quotePrefix="1" applyNumberFormat="1" applyFont="1" applyFill="1" applyBorder="1" applyAlignment="1">
      <alignment horizontal="left" vertical="center"/>
    </xf>
    <xf numFmtId="38" fontId="7" fillId="0" borderId="3" xfId="1" applyNumberFormat="1" applyFont="1" applyFill="1" applyBorder="1" applyAlignment="1">
      <alignment horizontal="center" vertical="center"/>
    </xf>
    <xf numFmtId="38" fontId="7" fillId="0" borderId="1" xfId="1" applyNumberFormat="1" applyFont="1" applyFill="1" applyBorder="1" applyAlignment="1">
      <alignment horizontal="center" vertical="center"/>
    </xf>
    <xf numFmtId="38" fontId="7" fillId="0" borderId="0" xfId="1" applyNumberFormat="1" applyFont="1" applyFill="1" applyBorder="1" applyAlignment="1">
      <alignment horizontal="center" vertical="center"/>
    </xf>
    <xf numFmtId="38" fontId="7" fillId="0" borderId="4" xfId="1" applyNumberFormat="1" applyFont="1" applyFill="1" applyBorder="1" applyAlignment="1">
      <alignment horizontal="center" vertical="center"/>
    </xf>
    <xf numFmtId="38" fontId="7" fillId="0" borderId="10" xfId="1" applyNumberFormat="1" applyFont="1" applyFill="1" applyBorder="1" applyAlignment="1">
      <alignment horizontal="center" vertical="center"/>
    </xf>
    <xf numFmtId="38" fontId="7" fillId="0" borderId="7" xfId="1" applyNumberFormat="1" applyFont="1" applyFill="1" applyBorder="1" applyAlignment="1">
      <alignment horizontal="center" vertical="center"/>
    </xf>
    <xf numFmtId="38" fontId="7" fillId="0" borderId="2" xfId="1" applyNumberFormat="1" applyFont="1" applyFill="1" applyBorder="1" applyAlignment="1">
      <alignment horizontal="center" vertical="center" wrapText="1"/>
    </xf>
    <xf numFmtId="38" fontId="7" fillId="0" borderId="6" xfId="1" applyNumberFormat="1" applyFont="1" applyFill="1" applyBorder="1" applyAlignment="1">
      <alignment horizontal="center" vertical="center" wrapText="1"/>
    </xf>
    <xf numFmtId="38" fontId="7" fillId="0" borderId="16" xfId="1" applyNumberFormat="1" applyFont="1" applyFill="1" applyBorder="1" applyAlignment="1">
      <alignment horizontal="center" vertical="center"/>
    </xf>
    <xf numFmtId="38" fontId="7" fillId="0" borderId="5" xfId="1" applyNumberFormat="1" applyFont="1" applyFill="1" applyBorder="1" applyAlignment="1">
      <alignment horizontal="center" vertical="center"/>
    </xf>
    <xf numFmtId="38" fontId="7" fillId="0" borderId="2" xfId="1" applyNumberFormat="1" applyFont="1" applyFill="1" applyBorder="1" applyAlignment="1">
      <alignment horizontal="center" vertical="center"/>
    </xf>
    <xf numFmtId="38" fontId="7" fillId="0" borderId="6" xfId="1" applyNumberFormat="1" applyFont="1" applyFill="1" applyBorder="1" applyAlignment="1">
      <alignment horizontal="center" vertical="center"/>
    </xf>
    <xf numFmtId="38" fontId="7" fillId="0" borderId="3" xfId="1" applyNumberFormat="1" applyFont="1" applyFill="1" applyBorder="1" applyAlignment="1">
      <alignment horizontal="center" vertical="center" wrapText="1"/>
    </xf>
    <xf numFmtId="38" fontId="7" fillId="0" borderId="0" xfId="1" applyNumberFormat="1" applyFont="1" applyFill="1" applyBorder="1" applyAlignment="1">
      <alignment horizontal="center" vertical="center" wrapText="1"/>
    </xf>
    <xf numFmtId="38" fontId="7" fillId="0" borderId="16" xfId="1" applyNumberFormat="1" applyFont="1" applyFill="1" applyBorder="1" applyAlignment="1">
      <alignment horizontal="center" vertical="center" wrapText="1"/>
    </xf>
    <xf numFmtId="38" fontId="7" fillId="0" borderId="5" xfId="1" applyNumberFormat="1" applyFont="1" applyFill="1" applyBorder="1" applyAlignment="1">
      <alignment horizontal="center" vertical="center" wrapText="1"/>
    </xf>
    <xf numFmtId="0" fontId="7" fillId="0" borderId="0" xfId="1" applyNumberFormat="1" applyFont="1" applyFill="1" applyBorder="1" applyAlignment="1">
      <alignment vertical="center"/>
    </xf>
    <xf numFmtId="0" fontId="7" fillId="0" borderId="4" xfId="1" applyNumberFormat="1" applyFont="1" applyFill="1" applyBorder="1" applyAlignment="1">
      <alignment vertical="center"/>
    </xf>
    <xf numFmtId="0" fontId="13" fillId="0" borderId="0" xfId="1" applyNumberFormat="1" applyFont="1" applyFill="1" applyBorder="1" applyAlignment="1">
      <alignment vertical="center"/>
    </xf>
    <xf numFmtId="0" fontId="13" fillId="0" borderId="4" xfId="1" applyNumberFormat="1" applyFont="1" applyFill="1" applyBorder="1" applyAlignment="1">
      <alignment vertical="center"/>
    </xf>
    <xf numFmtId="0" fontId="7" fillId="0" borderId="10" xfId="1" applyNumberFormat="1" applyFont="1" applyFill="1" applyBorder="1" applyAlignment="1">
      <alignment vertical="center"/>
    </xf>
    <xf numFmtId="0" fontId="7" fillId="0" borderId="7" xfId="1" applyNumberFormat="1" applyFont="1" applyFill="1" applyBorder="1" applyAlignment="1">
      <alignment vertical="center"/>
    </xf>
    <xf numFmtId="0" fontId="12" fillId="0" borderId="3" xfId="1" applyNumberFormat="1" applyFont="1" applyFill="1" applyBorder="1" applyAlignment="1">
      <alignment horizontal="center" vertical="center"/>
    </xf>
    <xf numFmtId="0" fontId="12" fillId="0" borderId="1" xfId="1" applyNumberFormat="1" applyFont="1" applyFill="1" applyBorder="1" applyAlignment="1">
      <alignment horizontal="center" vertical="center"/>
    </xf>
    <xf numFmtId="176" fontId="11" fillId="0" borderId="0" xfId="1" applyNumberFormat="1" applyFont="1" applyFill="1" applyBorder="1" applyAlignment="1">
      <alignment horizontal="right" vertical="center"/>
    </xf>
    <xf numFmtId="176" fontId="10" fillId="0" borderId="17" xfId="1" quotePrefix="1" applyNumberFormat="1" applyFont="1" applyFill="1" applyBorder="1" applyAlignment="1">
      <alignment horizontal="center" vertical="center"/>
    </xf>
    <xf numFmtId="0" fontId="11" fillId="0" borderId="4" xfId="1" quotePrefix="1" applyNumberFormat="1" applyFont="1" applyFill="1" applyBorder="1" applyAlignment="1">
      <alignment horizontal="center" vertical="center"/>
    </xf>
    <xf numFmtId="176" fontId="11" fillId="0" borderId="3" xfId="1" applyNumberFormat="1" applyFont="1" applyFill="1" applyBorder="1" applyAlignment="1">
      <alignment horizontal="right" vertical="center"/>
    </xf>
    <xf numFmtId="0" fontId="11" fillId="0" borderId="1" xfId="1" quotePrefix="1" applyNumberFormat="1" applyFont="1" applyFill="1" applyBorder="1" applyAlignment="1">
      <alignment horizontal="center" vertical="center"/>
    </xf>
    <xf numFmtId="177" fontId="12" fillId="0" borderId="3" xfId="1" applyNumberFormat="1" applyFont="1" applyFill="1" applyBorder="1" applyAlignment="1">
      <alignment horizontal="right" vertical="center"/>
    </xf>
    <xf numFmtId="177" fontId="12" fillId="0" borderId="0" xfId="1" applyNumberFormat="1" applyFont="1" applyFill="1" applyBorder="1" applyAlignment="1">
      <alignment horizontal="right" vertical="center"/>
    </xf>
    <xf numFmtId="176" fontId="12" fillId="0" borderId="0" xfId="1" applyNumberFormat="1" applyFont="1" applyFill="1" applyBorder="1" applyAlignment="1">
      <alignment horizontal="right" vertical="center"/>
    </xf>
    <xf numFmtId="0" fontId="6" fillId="0" borderId="0" xfId="1" quotePrefix="1" applyFont="1" applyFill="1" applyAlignment="1">
      <alignment horizontal="left" vertical="center"/>
    </xf>
    <xf numFmtId="176" fontId="10" fillId="0" borderId="3" xfId="1" applyNumberFormat="1" applyFont="1" applyFill="1" applyBorder="1" applyAlignment="1">
      <alignment horizontal="center" vertical="center"/>
    </xf>
    <xf numFmtId="176" fontId="10" fillId="0" borderId="0" xfId="1" applyNumberFormat="1" applyFont="1" applyFill="1" applyBorder="1" applyAlignment="1">
      <alignment horizontal="center" vertical="center"/>
    </xf>
    <xf numFmtId="176" fontId="10" fillId="0" borderId="6" xfId="1" applyNumberFormat="1" applyFont="1" applyFill="1" applyBorder="1" applyAlignment="1">
      <alignment horizontal="center" vertical="center" wrapText="1"/>
    </xf>
    <xf numFmtId="176" fontId="10" fillId="0" borderId="2" xfId="1" applyNumberFormat="1" applyFont="1" applyFill="1" applyBorder="1" applyAlignment="1">
      <alignment horizontal="center" vertical="center" wrapText="1"/>
    </xf>
    <xf numFmtId="38" fontId="10" fillId="0" borderId="3" xfId="1" applyNumberFormat="1" applyFont="1" applyFill="1" applyBorder="1" applyAlignment="1">
      <alignment horizontal="center" vertical="center"/>
    </xf>
    <xf numFmtId="38" fontId="10" fillId="0" borderId="0" xfId="1" applyNumberFormat="1" applyFont="1" applyFill="1" applyBorder="1" applyAlignment="1">
      <alignment horizontal="center" vertical="center"/>
    </xf>
    <xf numFmtId="38" fontId="10" fillId="0" borderId="10" xfId="1" applyNumberFormat="1" applyFont="1" applyFill="1" applyBorder="1" applyAlignment="1">
      <alignment horizontal="center" vertical="center"/>
    </xf>
    <xf numFmtId="38" fontId="10" fillId="0" borderId="2" xfId="1" applyNumberFormat="1" applyFont="1" applyFill="1" applyBorder="1" applyAlignment="1">
      <alignment horizontal="center" vertical="center" wrapText="1"/>
    </xf>
    <xf numFmtId="38" fontId="10" fillId="0" borderId="6" xfId="1" applyNumberFormat="1" applyFont="1" applyFill="1" applyBorder="1" applyAlignment="1">
      <alignment horizontal="center" vertical="center" wrapText="1"/>
    </xf>
    <xf numFmtId="38" fontId="10" fillId="0" borderId="2" xfId="1" quotePrefix="1" applyNumberFormat="1" applyFont="1" applyFill="1" applyBorder="1" applyAlignment="1">
      <alignment horizontal="center" vertical="center" wrapText="1"/>
    </xf>
    <xf numFmtId="38" fontId="10" fillId="0" borderId="6" xfId="1" quotePrefix="1" applyNumberFormat="1" applyFont="1" applyFill="1" applyBorder="1" applyAlignment="1">
      <alignment horizontal="center" vertical="center" wrapText="1"/>
    </xf>
    <xf numFmtId="38" fontId="10" fillId="0" borderId="6" xfId="1" applyNumberFormat="1" applyFont="1" applyFill="1" applyBorder="1" applyAlignment="1">
      <alignment horizontal="center" vertical="center"/>
    </xf>
    <xf numFmtId="38" fontId="10" fillId="0" borderId="3" xfId="1" applyNumberFormat="1" applyFont="1" applyFill="1" applyBorder="1" applyAlignment="1">
      <alignment horizontal="center" vertical="center" wrapText="1"/>
    </xf>
    <xf numFmtId="38" fontId="10" fillId="0" borderId="0" xfId="1" applyNumberFormat="1" applyFont="1" applyFill="1" applyBorder="1" applyAlignment="1">
      <alignment horizontal="center" vertical="center" wrapText="1"/>
    </xf>
    <xf numFmtId="0" fontId="10" fillId="0" borderId="2" xfId="1" applyFont="1" applyFill="1" applyBorder="1" applyAlignment="1">
      <alignment horizontal="center" vertical="center" wrapText="1"/>
    </xf>
    <xf numFmtId="0" fontId="10" fillId="0" borderId="6" xfId="1" applyFont="1" applyFill="1" applyBorder="1" applyAlignment="1">
      <alignment horizontal="center" vertical="center" wrapText="1"/>
    </xf>
    <xf numFmtId="180" fontId="10" fillId="0" borderId="3" xfId="1" applyNumberFormat="1" applyFont="1" applyFill="1" applyBorder="1" applyAlignment="1">
      <alignment horizontal="center" vertical="center"/>
    </xf>
    <xf numFmtId="180" fontId="10" fillId="0" borderId="0" xfId="1" applyNumberFormat="1" applyFont="1" applyFill="1" applyBorder="1" applyAlignment="1">
      <alignment horizontal="center" vertical="center"/>
    </xf>
    <xf numFmtId="180" fontId="10" fillId="0" borderId="10" xfId="1" applyNumberFormat="1" applyFont="1" applyFill="1" applyBorder="1" applyAlignment="1">
      <alignment horizontal="center" vertical="center"/>
    </xf>
    <xf numFmtId="0" fontId="7" fillId="0" borderId="3" xfId="1" applyFont="1" applyFill="1" applyBorder="1" applyAlignment="1">
      <alignment horizontal="center" vertical="center"/>
    </xf>
    <xf numFmtId="0" fontId="7" fillId="0" borderId="0" xfId="1" applyFont="1" applyFill="1" applyBorder="1" applyAlignment="1">
      <alignment horizontal="center" vertical="center"/>
    </xf>
    <xf numFmtId="0" fontId="7" fillId="0" borderId="10" xfId="1" applyFont="1" applyFill="1" applyBorder="1" applyAlignment="1">
      <alignment horizontal="center" vertical="center"/>
    </xf>
    <xf numFmtId="0" fontId="6" fillId="0" borderId="0" xfId="1" applyFont="1" applyFill="1" applyAlignment="1">
      <alignment horizontal="left" vertical="center"/>
    </xf>
    <xf numFmtId="0" fontId="10" fillId="0" borderId="0" xfId="1" applyFont="1" applyFill="1" applyBorder="1" applyAlignment="1">
      <alignment horizontal="right" vertical="center"/>
    </xf>
    <xf numFmtId="0" fontId="10" fillId="0" borderId="3" xfId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center" vertical="center"/>
    </xf>
    <xf numFmtId="0" fontId="10" fillId="0" borderId="10" xfId="1" applyFont="1" applyFill="1" applyBorder="1" applyAlignment="1">
      <alignment horizontal="center" vertical="center"/>
    </xf>
    <xf numFmtId="0" fontId="10" fillId="0" borderId="16" xfId="1" applyFont="1" applyFill="1" applyBorder="1" applyAlignment="1">
      <alignment horizontal="center" vertical="center"/>
    </xf>
    <xf numFmtId="0" fontId="10" fillId="0" borderId="5" xfId="1" applyFont="1" applyFill="1" applyBorder="1" applyAlignment="1">
      <alignment horizontal="center" vertical="center"/>
    </xf>
    <xf numFmtId="0" fontId="10" fillId="0" borderId="8" xfId="1" applyFont="1" applyFill="1" applyBorder="1" applyAlignment="1">
      <alignment horizontal="center" vertical="center"/>
    </xf>
    <xf numFmtId="0" fontId="10" fillId="0" borderId="2" xfId="1" applyFont="1" applyFill="1" applyBorder="1" applyAlignment="1">
      <alignment horizontal="center" vertical="center"/>
    </xf>
    <xf numFmtId="0" fontId="10" fillId="0" borderId="6" xfId="1" applyFont="1" applyFill="1" applyBorder="1" applyAlignment="1">
      <alignment horizontal="center" vertical="center"/>
    </xf>
    <xf numFmtId="0" fontId="10" fillId="0" borderId="9" xfId="1" applyFont="1" applyFill="1" applyBorder="1" applyAlignment="1">
      <alignment horizontal="center" vertical="center"/>
    </xf>
    <xf numFmtId="38" fontId="10" fillId="0" borderId="2" xfId="1" quotePrefix="1" applyNumberFormat="1" applyFont="1" applyFill="1" applyBorder="1" applyAlignment="1">
      <alignment horizontal="center" vertical="center"/>
    </xf>
    <xf numFmtId="38" fontId="10" fillId="0" borderId="6" xfId="1" quotePrefix="1" applyNumberFormat="1" applyFont="1" applyFill="1" applyBorder="1" applyAlignment="1">
      <alignment horizontal="center" vertical="center"/>
    </xf>
    <xf numFmtId="38" fontId="10" fillId="0" borderId="9" xfId="1" quotePrefix="1" applyNumberFormat="1" applyFont="1" applyFill="1" applyBorder="1" applyAlignment="1">
      <alignment horizontal="center" vertical="center"/>
    </xf>
    <xf numFmtId="180" fontId="10" fillId="0" borderId="1" xfId="1" quotePrefix="1" applyNumberFormat="1" applyFont="1" applyFill="1" applyBorder="1" applyAlignment="1">
      <alignment horizontal="center" vertical="center"/>
    </xf>
    <xf numFmtId="180" fontId="10" fillId="0" borderId="16" xfId="1" quotePrefix="1" applyNumberFormat="1" applyFont="1" applyFill="1" applyBorder="1" applyAlignment="1">
      <alignment horizontal="center" vertical="center"/>
    </xf>
    <xf numFmtId="180" fontId="10" fillId="0" borderId="4" xfId="1" quotePrefix="1" applyNumberFormat="1" applyFont="1" applyFill="1" applyBorder="1" applyAlignment="1">
      <alignment horizontal="center" vertical="center"/>
    </xf>
    <xf numFmtId="180" fontId="10" fillId="0" borderId="5" xfId="1" quotePrefix="1" applyNumberFormat="1" applyFont="1" applyFill="1" applyBorder="1" applyAlignment="1">
      <alignment horizontal="center" vertical="center"/>
    </xf>
    <xf numFmtId="180" fontId="10" fillId="0" borderId="7" xfId="1" quotePrefix="1" applyNumberFormat="1" applyFont="1" applyFill="1" applyBorder="1" applyAlignment="1">
      <alignment horizontal="center" vertical="center"/>
    </xf>
    <xf numFmtId="180" fontId="10" fillId="0" borderId="8" xfId="1" quotePrefix="1" applyNumberFormat="1" applyFont="1" applyFill="1" applyBorder="1" applyAlignment="1">
      <alignment horizontal="center" vertical="center"/>
    </xf>
    <xf numFmtId="38" fontId="10" fillId="0" borderId="5" xfId="1" quotePrefix="1" applyNumberFormat="1" applyFont="1" applyFill="1" applyBorder="1" applyAlignment="1">
      <alignment horizontal="center" vertical="center"/>
    </xf>
    <xf numFmtId="38" fontId="10" fillId="0" borderId="8" xfId="1" quotePrefix="1" applyNumberFormat="1" applyFont="1" applyFill="1" applyBorder="1" applyAlignment="1">
      <alignment horizontal="center" vertical="center"/>
    </xf>
    <xf numFmtId="38" fontId="10" fillId="0" borderId="1" xfId="1" quotePrefix="1" applyNumberFormat="1" applyFont="1" applyFill="1" applyBorder="1" applyAlignment="1">
      <alignment horizontal="center" vertical="center"/>
    </xf>
    <xf numFmtId="38" fontId="10" fillId="0" borderId="16" xfId="1" quotePrefix="1" applyNumberFormat="1" applyFont="1" applyFill="1" applyBorder="1" applyAlignment="1">
      <alignment horizontal="center" vertical="center"/>
    </xf>
    <xf numFmtId="38" fontId="10" fillId="0" borderId="4" xfId="1" quotePrefix="1" applyNumberFormat="1" applyFont="1" applyFill="1" applyBorder="1" applyAlignment="1">
      <alignment horizontal="center" vertical="center"/>
    </xf>
    <xf numFmtId="38" fontId="10" fillId="0" borderId="7" xfId="1" quotePrefix="1" applyNumberFormat="1" applyFont="1" applyFill="1" applyBorder="1" applyAlignment="1">
      <alignment horizontal="center" vertical="center"/>
    </xf>
    <xf numFmtId="180" fontId="10" fillId="0" borderId="17" xfId="1" quotePrefix="1" applyNumberFormat="1" applyFont="1" applyFill="1" applyBorder="1" applyAlignment="1">
      <alignment horizontal="center" vertical="center"/>
    </xf>
    <xf numFmtId="180" fontId="10" fillId="0" borderId="18" xfId="1" quotePrefix="1" applyNumberFormat="1" applyFont="1" applyFill="1" applyBorder="1" applyAlignment="1">
      <alignment horizontal="center" vertical="center"/>
    </xf>
    <xf numFmtId="38" fontId="10" fillId="0" borderId="17" xfId="1" quotePrefix="1" applyNumberFormat="1" applyFont="1" applyFill="1" applyBorder="1" applyAlignment="1">
      <alignment horizontal="center" vertical="center"/>
    </xf>
    <xf numFmtId="38" fontId="10" fillId="0" borderId="18" xfId="1" quotePrefix="1" applyNumberFormat="1" applyFont="1" applyFill="1" applyBorder="1" applyAlignment="1">
      <alignment horizontal="center" vertical="center"/>
    </xf>
  </cellXfs>
  <cellStyles count="4">
    <cellStyle name="桁区切り 2" xfId="2"/>
    <cellStyle name="桁区切り 3" xfId="3"/>
    <cellStyle name="標準" xfId="0" builtinId="0"/>
    <cellStyle name="標準 2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9"/>
  <sheetViews>
    <sheetView showGridLines="0" tabSelected="1" zoomScaleNormal="100" zoomScaleSheetLayoutView="100" workbookViewId="0">
      <pane xSplit="1" ySplit="8" topLeftCell="B9" activePane="bottomRight" state="frozen"/>
      <selection sqref="A1:K2"/>
      <selection pane="topRight" sqref="A1:K2"/>
      <selection pane="bottomLeft" sqref="A1:K2"/>
      <selection pane="bottomRight" sqref="A1:F2"/>
    </sheetView>
  </sheetViews>
  <sheetFormatPr defaultColWidth="7.5" defaultRowHeight="7.7" customHeight="1" outlineLevelCol="1" x14ac:dyDescent="0.4"/>
  <cols>
    <col min="1" max="1" width="18" style="1" customWidth="1"/>
    <col min="2" max="2" width="13.5" style="1" hidden="1" customWidth="1" outlineLevel="1"/>
    <col min="3" max="3" width="13.5" style="1" customWidth="1" collapsed="1"/>
    <col min="4" max="7" width="13.5" style="1" customWidth="1"/>
    <col min="8" max="16384" width="7.5" style="1"/>
  </cols>
  <sheetData>
    <row r="1" spans="1:7" ht="12" customHeight="1" x14ac:dyDescent="0.4">
      <c r="A1" s="205" t="s">
        <v>0</v>
      </c>
      <c r="B1" s="205"/>
      <c r="C1" s="205"/>
      <c r="D1" s="205"/>
      <c r="E1" s="205"/>
      <c r="F1" s="205"/>
    </row>
    <row r="2" spans="1:7" ht="12" customHeight="1" x14ac:dyDescent="0.4">
      <c r="A2" s="205"/>
      <c r="B2" s="205"/>
      <c r="C2" s="205"/>
      <c r="D2" s="205"/>
      <c r="E2" s="205"/>
      <c r="F2" s="205"/>
    </row>
    <row r="3" spans="1:7" ht="12" customHeight="1" x14ac:dyDescent="0.4">
      <c r="A3" s="2"/>
    </row>
    <row r="4" spans="1:7" ht="12" customHeight="1" x14ac:dyDescent="0.4">
      <c r="A4" s="206" t="s">
        <v>1</v>
      </c>
      <c r="B4" s="206"/>
      <c r="C4" s="206"/>
      <c r="D4" s="206"/>
      <c r="E4" s="206"/>
      <c r="F4" s="206"/>
    </row>
    <row r="5" spans="1:7" s="3" customFormat="1" ht="12" customHeight="1" x14ac:dyDescent="0.4">
      <c r="A5" s="206"/>
      <c r="B5" s="206"/>
      <c r="C5" s="206"/>
      <c r="D5" s="206"/>
      <c r="E5" s="206"/>
      <c r="F5" s="206"/>
    </row>
    <row r="6" spans="1:7" ht="12" customHeight="1" x14ac:dyDescent="0.4">
      <c r="A6" s="202" t="s">
        <v>2</v>
      </c>
      <c r="B6" s="4" t="s">
        <v>92</v>
      </c>
      <c r="C6" s="5" t="s">
        <v>93</v>
      </c>
      <c r="D6" s="5" t="s">
        <v>94</v>
      </c>
      <c r="E6" s="5" t="s">
        <v>95</v>
      </c>
      <c r="F6" s="5" t="s">
        <v>96</v>
      </c>
      <c r="G6" s="5" t="s">
        <v>97</v>
      </c>
    </row>
    <row r="7" spans="1:7" ht="12" customHeight="1" x14ac:dyDescent="0.4">
      <c r="A7" s="203"/>
      <c r="B7" s="6" t="s">
        <v>3</v>
      </c>
      <c r="C7" s="7" t="s">
        <v>3</v>
      </c>
      <c r="D7" s="7" t="s">
        <v>3</v>
      </c>
      <c r="E7" s="7" t="s">
        <v>3</v>
      </c>
      <c r="F7" s="8" t="s">
        <v>106</v>
      </c>
      <c r="G7" s="8" t="s">
        <v>4</v>
      </c>
    </row>
    <row r="8" spans="1:7" ht="12" customHeight="1" x14ac:dyDescent="0.4">
      <c r="A8" s="204"/>
      <c r="B8" s="9" t="s">
        <v>5</v>
      </c>
      <c r="C8" s="10" t="s">
        <v>5</v>
      </c>
      <c r="D8" s="10" t="s">
        <v>5</v>
      </c>
      <c r="E8" s="7" t="s">
        <v>5</v>
      </c>
      <c r="F8" s="44" t="s">
        <v>5</v>
      </c>
      <c r="G8" s="44" t="s">
        <v>5</v>
      </c>
    </row>
    <row r="9" spans="1:7" ht="24" customHeight="1" x14ac:dyDescent="0.4">
      <c r="A9" s="11" t="s">
        <v>6</v>
      </c>
      <c r="B9" s="12">
        <v>155789880</v>
      </c>
      <c r="C9" s="12">
        <v>153305909</v>
      </c>
      <c r="D9" s="13">
        <v>157477201</v>
      </c>
      <c r="E9" s="13">
        <v>214945897</v>
      </c>
      <c r="F9" s="12">
        <v>195572982</v>
      </c>
      <c r="G9" s="12">
        <v>174290000</v>
      </c>
    </row>
    <row r="10" spans="1:7" ht="24" customHeight="1" x14ac:dyDescent="0.4">
      <c r="A10" s="50" t="s">
        <v>7</v>
      </c>
      <c r="B10" s="14">
        <v>68715784</v>
      </c>
      <c r="C10" s="14">
        <v>69069424</v>
      </c>
      <c r="D10" s="15">
        <v>70496002</v>
      </c>
      <c r="E10" s="15">
        <v>70433573</v>
      </c>
      <c r="F10" s="14">
        <v>69941255</v>
      </c>
      <c r="G10" s="14">
        <v>69924000</v>
      </c>
    </row>
    <row r="11" spans="1:7" ht="24" customHeight="1" x14ac:dyDescent="0.4">
      <c r="A11" s="50" t="s">
        <v>8</v>
      </c>
      <c r="B11" s="14">
        <v>796358</v>
      </c>
      <c r="C11" s="14">
        <v>804432</v>
      </c>
      <c r="D11" s="15">
        <v>818701</v>
      </c>
      <c r="E11" s="15">
        <v>830471</v>
      </c>
      <c r="F11" s="14">
        <v>845342</v>
      </c>
      <c r="G11" s="14">
        <v>822345</v>
      </c>
    </row>
    <row r="12" spans="1:7" ht="24" customHeight="1" x14ac:dyDescent="0.4">
      <c r="A12" s="50" t="s">
        <v>9</v>
      </c>
      <c r="B12" s="14">
        <v>113458</v>
      </c>
      <c r="C12" s="14">
        <v>110992</v>
      </c>
      <c r="D12" s="15">
        <v>58928</v>
      </c>
      <c r="E12" s="15">
        <v>64001</v>
      </c>
      <c r="F12" s="14">
        <v>54039</v>
      </c>
      <c r="G12" s="14">
        <v>80000</v>
      </c>
    </row>
    <row r="13" spans="1:7" ht="24" customHeight="1" x14ac:dyDescent="0.4">
      <c r="A13" s="50" t="s">
        <v>10</v>
      </c>
      <c r="B13" s="14">
        <v>436082</v>
      </c>
      <c r="C13" s="14">
        <v>363965</v>
      </c>
      <c r="D13" s="15">
        <v>409974</v>
      </c>
      <c r="E13" s="15">
        <v>383539</v>
      </c>
      <c r="F13" s="14">
        <v>558943</v>
      </c>
      <c r="G13" s="14">
        <v>400000</v>
      </c>
    </row>
    <row r="14" spans="1:7" ht="24" customHeight="1" x14ac:dyDescent="0.4">
      <c r="A14" s="16" t="s">
        <v>11</v>
      </c>
      <c r="B14" s="14">
        <v>509565</v>
      </c>
      <c r="C14" s="14">
        <v>334668</v>
      </c>
      <c r="D14" s="15">
        <v>269516</v>
      </c>
      <c r="E14" s="15">
        <v>467651</v>
      </c>
      <c r="F14" s="14">
        <v>705728</v>
      </c>
      <c r="G14" s="14">
        <v>300000</v>
      </c>
    </row>
    <row r="15" spans="1:7" ht="24" customHeight="1" x14ac:dyDescent="0.4">
      <c r="A15" s="17" t="s">
        <v>12</v>
      </c>
      <c r="B15" s="14">
        <v>0</v>
      </c>
      <c r="C15" s="14">
        <v>0</v>
      </c>
      <c r="D15" s="14">
        <v>0</v>
      </c>
      <c r="E15" s="14">
        <v>289650</v>
      </c>
      <c r="F15" s="14">
        <v>565016</v>
      </c>
      <c r="G15" s="14">
        <v>500000</v>
      </c>
    </row>
    <row r="16" spans="1:7" ht="24" customHeight="1" x14ac:dyDescent="0.4">
      <c r="A16" s="50" t="s">
        <v>13</v>
      </c>
      <c r="B16" s="14">
        <v>7381282</v>
      </c>
      <c r="C16" s="14">
        <v>8098741</v>
      </c>
      <c r="D16" s="15">
        <v>7876799</v>
      </c>
      <c r="E16" s="15">
        <v>9732169</v>
      </c>
      <c r="F16" s="14">
        <v>10698154</v>
      </c>
      <c r="G16" s="14">
        <v>11000000</v>
      </c>
    </row>
    <row r="17" spans="1:7" ht="24" customHeight="1" x14ac:dyDescent="0.4">
      <c r="A17" s="18" t="s">
        <v>14</v>
      </c>
      <c r="B17" s="14">
        <v>4459</v>
      </c>
      <c r="C17" s="14">
        <v>4661</v>
      </c>
      <c r="D17" s="15">
        <v>4280</v>
      </c>
      <c r="E17" s="15">
        <v>6231</v>
      </c>
      <c r="F17" s="14">
        <v>7582</v>
      </c>
      <c r="G17" s="14">
        <v>3000</v>
      </c>
    </row>
    <row r="18" spans="1:7" ht="24" customHeight="1" x14ac:dyDescent="0.4">
      <c r="A18" s="18" t="s">
        <v>15</v>
      </c>
      <c r="B18" s="14">
        <v>0</v>
      </c>
      <c r="C18" s="14">
        <v>0</v>
      </c>
      <c r="D18" s="15">
        <v>0</v>
      </c>
      <c r="E18" s="15">
        <v>0</v>
      </c>
      <c r="F18" s="14">
        <v>0</v>
      </c>
      <c r="G18" s="14">
        <v>0</v>
      </c>
    </row>
    <row r="19" spans="1:7" ht="24" customHeight="1" x14ac:dyDescent="0.4">
      <c r="A19" s="50" t="s">
        <v>16</v>
      </c>
      <c r="B19" s="14">
        <v>317690</v>
      </c>
      <c r="C19" s="14">
        <v>290533</v>
      </c>
      <c r="D19" s="15">
        <v>168600</v>
      </c>
      <c r="E19" s="15">
        <v>22</v>
      </c>
      <c r="F19" s="14">
        <v>1</v>
      </c>
      <c r="G19" s="14">
        <v>1</v>
      </c>
    </row>
    <row r="20" spans="1:7" ht="24" customHeight="1" x14ac:dyDescent="0.4">
      <c r="A20" s="50" t="s">
        <v>17</v>
      </c>
      <c r="B20" s="14">
        <v>0</v>
      </c>
      <c r="C20" s="14">
        <v>0</v>
      </c>
      <c r="D20" s="15">
        <v>49269</v>
      </c>
      <c r="E20" s="15">
        <v>100418</v>
      </c>
      <c r="F20" s="14">
        <v>106018</v>
      </c>
      <c r="G20" s="14">
        <v>150000</v>
      </c>
    </row>
    <row r="21" spans="1:7" ht="24" customHeight="1" x14ac:dyDescent="0.4">
      <c r="A21" s="50" t="s">
        <v>18</v>
      </c>
      <c r="B21" s="14">
        <v>343742</v>
      </c>
      <c r="C21" s="14">
        <v>388982</v>
      </c>
      <c r="D21" s="15">
        <v>1101270</v>
      </c>
      <c r="E21" s="15">
        <v>480072</v>
      </c>
      <c r="F21" s="14">
        <v>792761</v>
      </c>
      <c r="G21" s="14">
        <v>420000</v>
      </c>
    </row>
    <row r="22" spans="1:7" ht="24" customHeight="1" x14ac:dyDescent="0.4">
      <c r="A22" s="50" t="s">
        <v>19</v>
      </c>
      <c r="B22" s="14">
        <v>6617782</v>
      </c>
      <c r="C22" s="14">
        <v>6717697</v>
      </c>
      <c r="D22" s="15">
        <v>7066035</v>
      </c>
      <c r="E22" s="15">
        <v>7691459</v>
      </c>
      <c r="F22" s="14">
        <v>11581362</v>
      </c>
      <c r="G22" s="14">
        <v>8250000</v>
      </c>
    </row>
    <row r="23" spans="1:7" ht="24" customHeight="1" x14ac:dyDescent="0.4">
      <c r="A23" s="18" t="s">
        <v>20</v>
      </c>
      <c r="B23" s="14">
        <v>51636</v>
      </c>
      <c r="C23" s="14">
        <v>48606</v>
      </c>
      <c r="D23" s="15">
        <v>49269</v>
      </c>
      <c r="E23" s="15">
        <v>56407</v>
      </c>
      <c r="F23" s="14">
        <v>54397</v>
      </c>
      <c r="G23" s="14">
        <v>50000</v>
      </c>
    </row>
    <row r="24" spans="1:7" ht="24" customHeight="1" x14ac:dyDescent="0.4">
      <c r="A24" s="50" t="s">
        <v>21</v>
      </c>
      <c r="B24" s="14">
        <v>2010428</v>
      </c>
      <c r="C24" s="14">
        <v>2010751</v>
      </c>
      <c r="D24" s="15">
        <v>1516820</v>
      </c>
      <c r="E24" s="15">
        <v>873229</v>
      </c>
      <c r="F24" s="14">
        <v>947849</v>
      </c>
      <c r="G24" s="14">
        <v>1053851</v>
      </c>
    </row>
    <row r="25" spans="1:7" ht="24" customHeight="1" x14ac:dyDescent="0.4">
      <c r="A25" s="50" t="s">
        <v>22</v>
      </c>
      <c r="B25" s="19">
        <v>3124657</v>
      </c>
      <c r="C25" s="19">
        <v>3143172</v>
      </c>
      <c r="D25" s="15">
        <v>3111161</v>
      </c>
      <c r="E25" s="15">
        <v>2743585</v>
      </c>
      <c r="F25" s="19">
        <v>2866396</v>
      </c>
      <c r="G25" s="19">
        <v>3076022</v>
      </c>
    </row>
    <row r="26" spans="1:7" ht="24" customHeight="1" x14ac:dyDescent="0.4">
      <c r="A26" s="50" t="s">
        <v>23</v>
      </c>
      <c r="B26" s="14">
        <v>30582647</v>
      </c>
      <c r="C26" s="14">
        <v>29718011</v>
      </c>
      <c r="D26" s="15">
        <v>31789235</v>
      </c>
      <c r="E26" s="15">
        <v>88413419</v>
      </c>
      <c r="F26" s="14">
        <v>55133271</v>
      </c>
      <c r="G26" s="14">
        <v>39195907</v>
      </c>
    </row>
    <row r="27" spans="1:7" ht="24" customHeight="1" x14ac:dyDescent="0.4">
      <c r="A27" s="50" t="s">
        <v>24</v>
      </c>
      <c r="B27" s="14">
        <v>8715452</v>
      </c>
      <c r="C27" s="14">
        <v>9005706</v>
      </c>
      <c r="D27" s="15">
        <v>10181658</v>
      </c>
      <c r="E27" s="15">
        <v>11205564</v>
      </c>
      <c r="F27" s="14">
        <v>11822342</v>
      </c>
      <c r="G27" s="14">
        <v>12413058</v>
      </c>
    </row>
    <row r="28" spans="1:7" ht="24" customHeight="1" x14ac:dyDescent="0.4">
      <c r="A28" s="50" t="s">
        <v>25</v>
      </c>
      <c r="B28" s="14">
        <v>119898</v>
      </c>
      <c r="C28" s="14">
        <v>174920</v>
      </c>
      <c r="D28" s="15">
        <v>519654</v>
      </c>
      <c r="E28" s="15">
        <v>97644</v>
      </c>
      <c r="F28" s="14">
        <v>129711</v>
      </c>
      <c r="G28" s="14">
        <v>91821</v>
      </c>
    </row>
    <row r="29" spans="1:7" ht="24" customHeight="1" x14ac:dyDescent="0.4">
      <c r="A29" s="50" t="s">
        <v>26</v>
      </c>
      <c r="B29" s="14">
        <v>34280</v>
      </c>
      <c r="C29" s="14">
        <v>140485</v>
      </c>
      <c r="D29" s="15">
        <v>47810</v>
      </c>
      <c r="E29" s="15">
        <v>249659</v>
      </c>
      <c r="F29" s="14">
        <v>278056</v>
      </c>
      <c r="G29" s="14">
        <v>100000</v>
      </c>
    </row>
    <row r="30" spans="1:7" ht="24" customHeight="1" x14ac:dyDescent="0.4">
      <c r="A30" s="50" t="s">
        <v>27</v>
      </c>
      <c r="B30" s="14">
        <v>3539108</v>
      </c>
      <c r="C30" s="14">
        <v>953268</v>
      </c>
      <c r="D30" s="15">
        <v>1267207</v>
      </c>
      <c r="E30" s="15">
        <v>1546204</v>
      </c>
      <c r="F30" s="14">
        <v>1557766</v>
      </c>
      <c r="G30" s="14">
        <v>3522371</v>
      </c>
    </row>
    <row r="31" spans="1:7" ht="24" customHeight="1" x14ac:dyDescent="0.4">
      <c r="A31" s="50" t="s">
        <v>28</v>
      </c>
      <c r="B31" s="14">
        <v>6044353</v>
      </c>
      <c r="C31" s="14">
        <v>6903002</v>
      </c>
      <c r="D31" s="15">
        <v>5885051</v>
      </c>
      <c r="E31" s="15">
        <v>6205916</v>
      </c>
      <c r="F31" s="14">
        <v>6720952</v>
      </c>
      <c r="G31" s="14">
        <v>4000000</v>
      </c>
    </row>
    <row r="32" spans="1:7" ht="24" customHeight="1" x14ac:dyDescent="0.4">
      <c r="A32" s="50" t="s">
        <v>29</v>
      </c>
      <c r="B32" s="14">
        <v>4071619</v>
      </c>
      <c r="C32" s="14">
        <v>2554392</v>
      </c>
      <c r="D32" s="15">
        <v>3521761</v>
      </c>
      <c r="E32" s="15">
        <v>2920815</v>
      </c>
      <c r="F32" s="14">
        <v>3765241</v>
      </c>
      <c r="G32" s="14">
        <v>5572924</v>
      </c>
    </row>
    <row r="33" spans="1:7" ht="24" customHeight="1" x14ac:dyDescent="0.4">
      <c r="A33" s="51" t="s">
        <v>30</v>
      </c>
      <c r="B33" s="20">
        <v>12259600</v>
      </c>
      <c r="C33" s="20">
        <v>12469500</v>
      </c>
      <c r="D33" s="21">
        <v>11268200</v>
      </c>
      <c r="E33" s="21">
        <v>10154200</v>
      </c>
      <c r="F33" s="20">
        <v>16440800</v>
      </c>
      <c r="G33" s="20">
        <v>13364700</v>
      </c>
    </row>
    <row r="34" spans="1:7" ht="12" customHeight="1" x14ac:dyDescent="0.4">
      <c r="A34" s="22" t="s">
        <v>31</v>
      </c>
      <c r="B34" s="23"/>
      <c r="C34" s="23"/>
      <c r="D34" s="23"/>
      <c r="E34" s="23"/>
      <c r="F34" s="23"/>
      <c r="G34" s="23"/>
    </row>
    <row r="35" spans="1:7" ht="12" customHeight="1" x14ac:dyDescent="0.4">
      <c r="A35" s="22" t="s">
        <v>110</v>
      </c>
      <c r="B35" s="23"/>
      <c r="C35" s="23"/>
      <c r="D35" s="23"/>
      <c r="E35" s="23"/>
      <c r="F35" s="23"/>
      <c r="G35" s="23"/>
    </row>
    <row r="36" spans="1:7" ht="12" customHeight="1" x14ac:dyDescent="0.4">
      <c r="A36" s="24" t="s">
        <v>32</v>
      </c>
      <c r="B36" s="25"/>
      <c r="C36" s="25"/>
      <c r="D36" s="25"/>
      <c r="E36" s="25"/>
      <c r="F36" s="25"/>
      <c r="G36" s="25"/>
    </row>
    <row r="37" spans="1:7" ht="12" customHeight="1" x14ac:dyDescent="0.4">
      <c r="F37" s="26"/>
      <c r="G37" s="26"/>
    </row>
    <row r="38" spans="1:7" ht="12" customHeight="1" x14ac:dyDescent="0.4">
      <c r="A38" s="2"/>
    </row>
    <row r="39" spans="1:7" ht="12" customHeight="1" x14ac:dyDescent="0.4">
      <c r="A39" s="207" t="s">
        <v>33</v>
      </c>
      <c r="B39" s="207"/>
      <c r="C39" s="207"/>
      <c r="D39" s="207"/>
      <c r="E39" s="207"/>
      <c r="F39" s="207"/>
    </row>
    <row r="40" spans="1:7" ht="12" customHeight="1" x14ac:dyDescent="0.4">
      <c r="A40" s="207"/>
      <c r="B40" s="207"/>
      <c r="C40" s="207"/>
      <c r="D40" s="207"/>
      <c r="E40" s="207"/>
      <c r="F40" s="207"/>
    </row>
    <row r="41" spans="1:7" ht="12" customHeight="1" x14ac:dyDescent="0.4">
      <c r="A41" s="202" t="s">
        <v>34</v>
      </c>
      <c r="B41" s="4" t="s">
        <v>92</v>
      </c>
      <c r="C41" s="5" t="s">
        <v>93</v>
      </c>
      <c r="D41" s="5" t="s">
        <v>94</v>
      </c>
      <c r="E41" s="5" t="s">
        <v>95</v>
      </c>
      <c r="F41" s="5" t="s">
        <v>96</v>
      </c>
      <c r="G41" s="5" t="s">
        <v>97</v>
      </c>
    </row>
    <row r="42" spans="1:7" ht="12" customHeight="1" x14ac:dyDescent="0.4">
      <c r="A42" s="203"/>
      <c r="B42" s="27" t="s">
        <v>3</v>
      </c>
      <c r="C42" s="8" t="s">
        <v>3</v>
      </c>
      <c r="D42" s="8" t="s">
        <v>3</v>
      </c>
      <c r="E42" s="8" t="s">
        <v>35</v>
      </c>
      <c r="F42" s="8" t="s">
        <v>106</v>
      </c>
      <c r="G42" s="8" t="s">
        <v>4</v>
      </c>
    </row>
    <row r="43" spans="1:7" ht="12" customHeight="1" x14ac:dyDescent="0.4">
      <c r="A43" s="204"/>
      <c r="B43" s="45" t="s">
        <v>5</v>
      </c>
      <c r="C43" s="44" t="s">
        <v>5</v>
      </c>
      <c r="D43" s="8" t="s">
        <v>5</v>
      </c>
      <c r="E43" s="44" t="s">
        <v>5</v>
      </c>
      <c r="F43" s="44" t="s">
        <v>5</v>
      </c>
      <c r="G43" s="44" t="s">
        <v>5</v>
      </c>
    </row>
    <row r="44" spans="1:7" ht="24" customHeight="1" x14ac:dyDescent="0.4">
      <c r="A44" s="11" t="s">
        <v>6</v>
      </c>
      <c r="B44" s="12">
        <v>148886878</v>
      </c>
      <c r="C44" s="12">
        <v>147420858</v>
      </c>
      <c r="D44" s="12">
        <v>151271285</v>
      </c>
      <c r="E44" s="28">
        <v>208224945</v>
      </c>
      <c r="F44" s="28">
        <v>185767131</v>
      </c>
      <c r="G44" s="28">
        <v>174290000</v>
      </c>
    </row>
    <row r="45" spans="1:7" ht="18" customHeight="1" x14ac:dyDescent="0.4">
      <c r="A45" s="29" t="s">
        <v>36</v>
      </c>
      <c r="B45" s="14">
        <v>829887</v>
      </c>
      <c r="C45" s="14">
        <v>822225</v>
      </c>
      <c r="D45" s="14">
        <v>819267</v>
      </c>
      <c r="E45" s="14">
        <v>804656</v>
      </c>
      <c r="F45" s="14">
        <v>807242</v>
      </c>
      <c r="G45" s="14">
        <v>822186</v>
      </c>
    </row>
    <row r="46" spans="1:7" ht="18" customHeight="1" x14ac:dyDescent="0.4">
      <c r="A46" s="29" t="s">
        <v>37</v>
      </c>
      <c r="B46" s="14">
        <v>10875247</v>
      </c>
      <c r="C46" s="14">
        <v>12669201</v>
      </c>
      <c r="D46" s="14">
        <v>12300228</v>
      </c>
      <c r="E46" s="14">
        <v>62832686</v>
      </c>
      <c r="F46" s="14">
        <v>19566656</v>
      </c>
      <c r="G46" s="14">
        <v>12424604</v>
      </c>
    </row>
    <row r="47" spans="1:7" ht="18" customHeight="1" x14ac:dyDescent="0.4">
      <c r="A47" s="29" t="s">
        <v>38</v>
      </c>
      <c r="B47" s="14">
        <v>77148219</v>
      </c>
      <c r="C47" s="14">
        <v>73943828</v>
      </c>
      <c r="D47" s="14">
        <v>77995359</v>
      </c>
      <c r="E47" s="14">
        <v>82476604</v>
      </c>
      <c r="F47" s="14">
        <v>94056088</v>
      </c>
      <c r="G47" s="14">
        <v>86652422</v>
      </c>
    </row>
    <row r="48" spans="1:7" ht="18" customHeight="1" x14ac:dyDescent="0.4">
      <c r="A48" s="29" t="s">
        <v>39</v>
      </c>
      <c r="B48" s="14">
        <v>16578893</v>
      </c>
      <c r="C48" s="14">
        <v>15174235</v>
      </c>
      <c r="D48" s="15">
        <v>17134191</v>
      </c>
      <c r="E48" s="14">
        <v>15751237</v>
      </c>
      <c r="F48" s="14">
        <v>20497842</v>
      </c>
      <c r="G48" s="14">
        <v>19861607</v>
      </c>
    </row>
    <row r="49" spans="1:7" ht="18" customHeight="1" x14ac:dyDescent="0.4">
      <c r="A49" s="29" t="s">
        <v>40</v>
      </c>
      <c r="B49" s="14">
        <v>73281</v>
      </c>
      <c r="C49" s="14">
        <v>93458</v>
      </c>
      <c r="D49" s="14">
        <v>83690</v>
      </c>
      <c r="E49" s="14">
        <v>96317</v>
      </c>
      <c r="F49" s="14">
        <v>92250</v>
      </c>
      <c r="G49" s="14">
        <v>98699</v>
      </c>
    </row>
    <row r="50" spans="1:7" ht="18" customHeight="1" x14ac:dyDescent="0.4">
      <c r="A50" s="29" t="s">
        <v>41</v>
      </c>
      <c r="B50" s="14">
        <v>282271</v>
      </c>
      <c r="C50" s="14">
        <v>325334</v>
      </c>
      <c r="D50" s="14">
        <v>335783</v>
      </c>
      <c r="E50" s="14">
        <v>405299</v>
      </c>
      <c r="F50" s="14">
        <v>340361</v>
      </c>
      <c r="G50" s="14">
        <v>353509</v>
      </c>
    </row>
    <row r="51" spans="1:7" ht="18" customHeight="1" x14ac:dyDescent="0.4">
      <c r="A51" s="29" t="s">
        <v>42</v>
      </c>
      <c r="B51" s="14">
        <v>733371</v>
      </c>
      <c r="C51" s="14">
        <v>846626</v>
      </c>
      <c r="D51" s="14">
        <v>843096</v>
      </c>
      <c r="E51" s="14">
        <v>1343464</v>
      </c>
      <c r="F51" s="14">
        <v>1856485</v>
      </c>
      <c r="G51" s="14">
        <v>1003145</v>
      </c>
    </row>
    <row r="52" spans="1:7" ht="18" customHeight="1" x14ac:dyDescent="0.4">
      <c r="A52" s="29" t="s">
        <v>43</v>
      </c>
      <c r="B52" s="14">
        <v>13832119</v>
      </c>
      <c r="C52" s="14">
        <v>13243252</v>
      </c>
      <c r="D52" s="14">
        <v>12627566</v>
      </c>
      <c r="E52" s="14">
        <v>13360560</v>
      </c>
      <c r="F52" s="14">
        <v>13930956</v>
      </c>
      <c r="G52" s="14">
        <v>17278141</v>
      </c>
    </row>
    <row r="53" spans="1:7" ht="18" customHeight="1" x14ac:dyDescent="0.4">
      <c r="A53" s="29" t="s">
        <v>44</v>
      </c>
      <c r="B53" s="14">
        <v>6106650</v>
      </c>
      <c r="C53" s="14">
        <v>6818829</v>
      </c>
      <c r="D53" s="14">
        <v>5653040</v>
      </c>
      <c r="E53" s="14">
        <v>6199549</v>
      </c>
      <c r="F53" s="14">
        <v>6220737</v>
      </c>
      <c r="G53" s="14">
        <v>6181641</v>
      </c>
    </row>
    <row r="54" spans="1:7" ht="18" customHeight="1" x14ac:dyDescent="0.4">
      <c r="A54" s="29" t="s">
        <v>45</v>
      </c>
      <c r="B54" s="14">
        <v>13123417</v>
      </c>
      <c r="C54" s="14">
        <v>12954946</v>
      </c>
      <c r="D54" s="14">
        <v>12944381</v>
      </c>
      <c r="E54" s="14">
        <v>13963810</v>
      </c>
      <c r="F54" s="14">
        <v>16409804</v>
      </c>
      <c r="G54" s="14">
        <v>16023424</v>
      </c>
    </row>
    <row r="55" spans="1:7" ht="18" customHeight="1" x14ac:dyDescent="0.4">
      <c r="A55" s="29" t="s">
        <v>46</v>
      </c>
      <c r="B55" s="14">
        <v>2916</v>
      </c>
      <c r="C55" s="14">
        <v>0</v>
      </c>
      <c r="D55" s="14">
        <v>0</v>
      </c>
      <c r="E55" s="14">
        <v>0</v>
      </c>
      <c r="F55" s="14">
        <v>0</v>
      </c>
      <c r="G55" s="14">
        <v>1</v>
      </c>
    </row>
    <row r="56" spans="1:7" ht="18" customHeight="1" x14ac:dyDescent="0.4">
      <c r="A56" s="29" t="s">
        <v>47</v>
      </c>
      <c r="B56" s="14">
        <v>9300607</v>
      </c>
      <c r="C56" s="14">
        <v>10528924</v>
      </c>
      <c r="D56" s="14">
        <v>10534684</v>
      </c>
      <c r="E56" s="14">
        <v>10990763</v>
      </c>
      <c r="F56" s="30">
        <v>11988710</v>
      </c>
      <c r="G56" s="30">
        <v>13290619</v>
      </c>
    </row>
    <row r="57" spans="1:7" ht="18" customHeight="1" x14ac:dyDescent="0.4">
      <c r="A57" s="29" t="s">
        <v>48</v>
      </c>
      <c r="B57" s="14">
        <v>0</v>
      </c>
      <c r="C57" s="14">
        <v>0</v>
      </c>
      <c r="D57" s="14">
        <v>0</v>
      </c>
      <c r="E57" s="14">
        <v>0</v>
      </c>
      <c r="F57" s="14">
        <v>0</v>
      </c>
      <c r="G57" s="14">
        <v>2</v>
      </c>
    </row>
    <row r="58" spans="1:7" ht="18" customHeight="1" x14ac:dyDescent="0.4">
      <c r="A58" s="29" t="s">
        <v>49</v>
      </c>
      <c r="B58" s="14">
        <v>0</v>
      </c>
      <c r="C58" s="14">
        <v>0</v>
      </c>
      <c r="D58" s="14">
        <v>0</v>
      </c>
      <c r="E58" s="14">
        <v>0</v>
      </c>
      <c r="F58" s="14">
        <v>0</v>
      </c>
      <c r="G58" s="14">
        <v>300000</v>
      </c>
    </row>
    <row r="59" spans="1:7" ht="6" customHeight="1" x14ac:dyDescent="0.4">
      <c r="A59" s="31"/>
      <c r="B59" s="14"/>
      <c r="C59" s="14"/>
      <c r="D59" s="14"/>
      <c r="E59" s="14"/>
      <c r="F59" s="14"/>
      <c r="G59" s="14"/>
    </row>
    <row r="60" spans="1:7" ht="12" customHeight="1" x14ac:dyDescent="0.4">
      <c r="A60" s="202" t="s">
        <v>50</v>
      </c>
      <c r="B60" s="4" t="s">
        <v>92</v>
      </c>
      <c r="C60" s="5" t="s">
        <v>93</v>
      </c>
      <c r="D60" s="5" t="s">
        <v>94</v>
      </c>
      <c r="E60" s="5" t="s">
        <v>95</v>
      </c>
      <c r="F60" s="5" t="s">
        <v>96</v>
      </c>
      <c r="G60" s="5" t="s">
        <v>97</v>
      </c>
    </row>
    <row r="61" spans="1:7" ht="12" customHeight="1" x14ac:dyDescent="0.4">
      <c r="A61" s="203"/>
      <c r="B61" s="6" t="s">
        <v>3</v>
      </c>
      <c r="C61" s="7" t="s">
        <v>3</v>
      </c>
      <c r="D61" s="7" t="s">
        <v>3</v>
      </c>
      <c r="E61" s="8" t="s">
        <v>51</v>
      </c>
      <c r="F61" s="8" t="s">
        <v>106</v>
      </c>
      <c r="G61" s="8" t="s">
        <v>4</v>
      </c>
    </row>
    <row r="62" spans="1:7" ht="12" customHeight="1" x14ac:dyDescent="0.4">
      <c r="A62" s="204"/>
      <c r="B62" s="45" t="s">
        <v>5</v>
      </c>
      <c r="C62" s="44" t="s">
        <v>5</v>
      </c>
      <c r="D62" s="8" t="s">
        <v>5</v>
      </c>
      <c r="E62" s="44" t="s">
        <v>5</v>
      </c>
      <c r="F62" s="44" t="s">
        <v>5</v>
      </c>
      <c r="G62" s="44" t="s">
        <v>5</v>
      </c>
    </row>
    <row r="63" spans="1:7" ht="24" customHeight="1" x14ac:dyDescent="0.4">
      <c r="A63" s="11" t="s">
        <v>6</v>
      </c>
      <c r="B63" s="32">
        <v>148886878</v>
      </c>
      <c r="C63" s="12">
        <v>147420858</v>
      </c>
      <c r="D63" s="12">
        <v>151271285</v>
      </c>
      <c r="E63" s="12">
        <v>208224945</v>
      </c>
      <c r="F63" s="12">
        <v>185767131</v>
      </c>
      <c r="G63" s="12">
        <v>174290000</v>
      </c>
    </row>
    <row r="64" spans="1:7" ht="18" customHeight="1" x14ac:dyDescent="0.4">
      <c r="A64" s="29" t="s">
        <v>52</v>
      </c>
      <c r="B64" s="14">
        <v>25525516</v>
      </c>
      <c r="C64" s="14">
        <v>25319055</v>
      </c>
      <c r="D64" s="14">
        <v>25928616</v>
      </c>
      <c r="E64" s="14">
        <v>27976277</v>
      </c>
      <c r="F64" s="14">
        <v>28138496</v>
      </c>
      <c r="G64" s="14">
        <v>28327248</v>
      </c>
    </row>
    <row r="65" spans="1:7" ht="18" customHeight="1" x14ac:dyDescent="0.4">
      <c r="A65" s="29" t="s">
        <v>53</v>
      </c>
      <c r="B65" s="14">
        <v>21889286</v>
      </c>
      <c r="C65" s="14">
        <v>22731472</v>
      </c>
      <c r="D65" s="14">
        <v>24506214</v>
      </c>
      <c r="E65" s="14">
        <v>24604299</v>
      </c>
      <c r="F65" s="14">
        <v>30138971</v>
      </c>
      <c r="G65" s="14">
        <v>31863079</v>
      </c>
    </row>
    <row r="66" spans="1:7" ht="18" customHeight="1" x14ac:dyDescent="0.4">
      <c r="A66" s="29" t="s">
        <v>54</v>
      </c>
      <c r="B66" s="14">
        <v>1978880</v>
      </c>
      <c r="C66" s="14">
        <v>2020889</v>
      </c>
      <c r="D66" s="14">
        <v>2004782</v>
      </c>
      <c r="E66" s="14">
        <v>2008593</v>
      </c>
      <c r="F66" s="14">
        <v>2077410</v>
      </c>
      <c r="G66" s="14">
        <v>1880082</v>
      </c>
    </row>
    <row r="67" spans="1:7" ht="18" customHeight="1" x14ac:dyDescent="0.4">
      <c r="A67" s="29" t="s">
        <v>55</v>
      </c>
      <c r="B67" s="14">
        <v>49844894</v>
      </c>
      <c r="C67" s="14">
        <v>48270696</v>
      </c>
      <c r="D67" s="14">
        <v>50273839</v>
      </c>
      <c r="E67" s="14">
        <v>52757983</v>
      </c>
      <c r="F67" s="14">
        <v>63974080</v>
      </c>
      <c r="G67" s="14">
        <v>54352941</v>
      </c>
    </row>
    <row r="68" spans="1:7" ht="18" customHeight="1" x14ac:dyDescent="0.4">
      <c r="A68" s="29" t="s">
        <v>56</v>
      </c>
      <c r="B68" s="14">
        <v>12504273</v>
      </c>
      <c r="C68" s="14">
        <v>13870915</v>
      </c>
      <c r="D68" s="14">
        <v>13504628</v>
      </c>
      <c r="E68" s="14">
        <v>66385402</v>
      </c>
      <c r="F68" s="14">
        <v>15651423</v>
      </c>
      <c r="G68" s="14">
        <v>15364371</v>
      </c>
    </row>
    <row r="69" spans="1:7" ht="18" customHeight="1" x14ac:dyDescent="0.4">
      <c r="A69" s="29" t="s">
        <v>57</v>
      </c>
      <c r="B69" s="14">
        <v>13205102</v>
      </c>
      <c r="C69" s="14">
        <v>11491299</v>
      </c>
      <c r="D69" s="14">
        <v>11361697</v>
      </c>
      <c r="E69" s="14">
        <v>10139817</v>
      </c>
      <c r="F69" s="14">
        <v>15020087</v>
      </c>
      <c r="G69" s="14">
        <v>15773959</v>
      </c>
    </row>
    <row r="70" spans="1:7" ht="18" customHeight="1" x14ac:dyDescent="0.4">
      <c r="A70" s="29" t="s">
        <v>58</v>
      </c>
      <c r="B70" s="14">
        <v>6330</v>
      </c>
      <c r="C70" s="14">
        <v>0</v>
      </c>
      <c r="D70" s="14">
        <v>0</v>
      </c>
      <c r="E70" s="14">
        <v>0</v>
      </c>
      <c r="F70" s="14">
        <v>0</v>
      </c>
      <c r="G70" s="14">
        <v>1</v>
      </c>
    </row>
    <row r="71" spans="1:7" ht="18" customHeight="1" x14ac:dyDescent="0.4">
      <c r="A71" s="29" t="s">
        <v>59</v>
      </c>
      <c r="B71" s="14">
        <v>0</v>
      </c>
      <c r="C71" s="14">
        <v>0</v>
      </c>
      <c r="D71" s="14">
        <v>0</v>
      </c>
      <c r="E71" s="14">
        <v>0</v>
      </c>
      <c r="F71" s="14">
        <v>0</v>
      </c>
      <c r="G71" s="14">
        <v>0</v>
      </c>
    </row>
    <row r="72" spans="1:7" ht="18" customHeight="1" x14ac:dyDescent="0.4">
      <c r="A72" s="29" t="s">
        <v>47</v>
      </c>
      <c r="B72" s="14">
        <v>9300607</v>
      </c>
      <c r="C72" s="14">
        <v>10528924</v>
      </c>
      <c r="D72" s="14">
        <v>10534684</v>
      </c>
      <c r="E72" s="14">
        <v>10990763</v>
      </c>
      <c r="F72" s="14">
        <v>11988710</v>
      </c>
      <c r="G72" s="14">
        <v>13290619</v>
      </c>
    </row>
    <row r="73" spans="1:7" ht="18" customHeight="1" x14ac:dyDescent="0.4">
      <c r="A73" s="29" t="s">
        <v>60</v>
      </c>
      <c r="B73" s="14">
        <v>566949</v>
      </c>
      <c r="C73" s="14">
        <v>1825165</v>
      </c>
      <c r="D73" s="14">
        <v>1079631</v>
      </c>
      <c r="E73" s="14">
        <v>702876</v>
      </c>
      <c r="F73" s="14">
        <v>6370141</v>
      </c>
      <c r="G73" s="14">
        <v>111016</v>
      </c>
    </row>
    <row r="74" spans="1:7" ht="18" customHeight="1" x14ac:dyDescent="0.4">
      <c r="A74" s="29" t="s">
        <v>61</v>
      </c>
      <c r="B74" s="14">
        <v>1662985</v>
      </c>
      <c r="C74" s="14">
        <v>2160566</v>
      </c>
      <c r="D74" s="14">
        <v>2332275</v>
      </c>
      <c r="E74" s="14">
        <v>2158859</v>
      </c>
      <c r="F74" s="14">
        <v>2123133</v>
      </c>
      <c r="G74" s="14">
        <v>1837593</v>
      </c>
    </row>
    <row r="75" spans="1:7" ht="18" customHeight="1" x14ac:dyDescent="0.4">
      <c r="A75" s="29" t="s">
        <v>62</v>
      </c>
      <c r="B75" s="14">
        <v>114393</v>
      </c>
      <c r="C75" s="14">
        <v>115250</v>
      </c>
      <c r="D75" s="14">
        <v>114820</v>
      </c>
      <c r="E75" s="14">
        <v>120435</v>
      </c>
      <c r="F75" s="14">
        <v>120931</v>
      </c>
      <c r="G75" s="14">
        <v>126380</v>
      </c>
    </row>
    <row r="76" spans="1:7" ht="18" customHeight="1" x14ac:dyDescent="0.4">
      <c r="A76" s="29" t="s">
        <v>63</v>
      </c>
      <c r="B76" s="14">
        <v>12287663</v>
      </c>
      <c r="C76" s="14">
        <v>9086627</v>
      </c>
      <c r="D76" s="14">
        <v>9630099</v>
      </c>
      <c r="E76" s="14">
        <v>10379641</v>
      </c>
      <c r="F76" s="14">
        <v>10163749</v>
      </c>
      <c r="G76" s="14">
        <v>11062711</v>
      </c>
    </row>
    <row r="77" spans="1:7" ht="18" customHeight="1" x14ac:dyDescent="0.4">
      <c r="A77" s="29" t="s">
        <v>49</v>
      </c>
      <c r="B77" s="14">
        <v>0</v>
      </c>
      <c r="C77" s="14">
        <v>0</v>
      </c>
      <c r="D77" s="14">
        <v>0</v>
      </c>
      <c r="E77" s="14">
        <v>0</v>
      </c>
      <c r="F77" s="14">
        <v>0</v>
      </c>
      <c r="G77" s="14">
        <v>300000</v>
      </c>
    </row>
    <row r="78" spans="1:7" ht="6" customHeight="1" x14ac:dyDescent="0.4">
      <c r="A78" s="31"/>
      <c r="B78" s="20"/>
      <c r="C78" s="20"/>
      <c r="D78" s="20"/>
      <c r="E78" s="20"/>
      <c r="F78" s="20"/>
      <c r="G78" s="20"/>
    </row>
    <row r="79" spans="1:7" ht="12" customHeight="1" x14ac:dyDescent="0.4"/>
  </sheetData>
  <mergeCells count="6">
    <mergeCell ref="A41:A43"/>
    <mergeCell ref="A60:A62"/>
    <mergeCell ref="A1:F2"/>
    <mergeCell ref="A4:F5"/>
    <mergeCell ref="A6:A8"/>
    <mergeCell ref="A39:F40"/>
  </mergeCells>
  <phoneticPr fontId="2"/>
  <printOptions horizontalCentered="1"/>
  <pageMargins left="0.39370078740157483" right="0.39370078740157483" top="0.78740157480314965" bottom="0.39370078740157483" header="0.31496062992125984" footer="0.31496062992125984"/>
  <pageSetup paperSize="9" scale="87" orientation="portrait" cellComments="asDisplayed" horizontalDpi="300" verticalDpi="300" r:id="rId1"/>
  <headerFooter differentOddEven="1">
    <evenHeader>&amp;R&amp;"ＭＳ 明朝,標準" 14 行財政</even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0"/>
  <sheetViews>
    <sheetView showGridLines="0" zoomScaleNormal="100" zoomScaleSheetLayoutView="100" workbookViewId="0">
      <pane ySplit="5" topLeftCell="A6" activePane="bottomLeft" state="frozen"/>
      <selection sqref="A1:K2"/>
      <selection pane="bottomLeft" sqref="A1:J2"/>
    </sheetView>
  </sheetViews>
  <sheetFormatPr defaultColWidth="7.5" defaultRowHeight="7.7" customHeight="1" x14ac:dyDescent="0.15"/>
  <cols>
    <col min="1" max="1" width="7.75" style="47" customWidth="1"/>
    <col min="2" max="2" width="3" style="47" customWidth="1"/>
    <col min="3" max="3" width="2.5" style="47" customWidth="1"/>
    <col min="4" max="4" width="6" style="47" customWidth="1"/>
    <col min="5" max="6" width="9" style="47" customWidth="1"/>
    <col min="7" max="7" width="15" style="47" customWidth="1"/>
    <col min="8" max="8" width="9" style="47" customWidth="1"/>
    <col min="9" max="9" width="13.5" style="47" customWidth="1"/>
    <col min="10" max="10" width="10.5" style="47" customWidth="1"/>
    <col min="11" max="16384" width="7.5" style="47"/>
  </cols>
  <sheetData>
    <row r="1" spans="1:11" ht="10.5" customHeight="1" x14ac:dyDescent="0.15">
      <c r="A1" s="289" t="s">
        <v>152</v>
      </c>
      <c r="B1" s="289"/>
      <c r="C1" s="289"/>
      <c r="D1" s="289"/>
      <c r="E1" s="289"/>
      <c r="F1" s="289"/>
      <c r="G1" s="289"/>
      <c r="H1" s="289"/>
      <c r="I1" s="289"/>
      <c r="J1" s="289"/>
    </row>
    <row r="2" spans="1:11" ht="10.5" customHeight="1" x14ac:dyDescent="0.15">
      <c r="A2" s="289"/>
      <c r="B2" s="289"/>
      <c r="C2" s="289"/>
      <c r="D2" s="289"/>
      <c r="E2" s="289"/>
      <c r="F2" s="289"/>
      <c r="G2" s="289"/>
      <c r="H2" s="289"/>
      <c r="I2" s="289"/>
      <c r="J2" s="289"/>
    </row>
    <row r="3" spans="1:11" ht="19.5" customHeight="1" x14ac:dyDescent="0.15">
      <c r="A3" s="309" t="s">
        <v>151</v>
      </c>
      <c r="B3" s="309"/>
      <c r="C3" s="309"/>
      <c r="D3" s="95" t="s">
        <v>150</v>
      </c>
      <c r="E3" s="95" t="s">
        <v>149</v>
      </c>
      <c r="F3" s="95" t="s">
        <v>148</v>
      </c>
      <c r="G3" s="95" t="s">
        <v>147</v>
      </c>
      <c r="H3" s="95" t="s">
        <v>146</v>
      </c>
      <c r="I3" s="95" t="s">
        <v>145</v>
      </c>
      <c r="J3" s="95" t="s">
        <v>144</v>
      </c>
    </row>
    <row r="4" spans="1:11" s="91" customFormat="1" ht="10.5" customHeight="1" x14ac:dyDescent="0.15">
      <c r="A4" s="310"/>
      <c r="B4" s="310"/>
      <c r="C4" s="310"/>
      <c r="D4" s="94" t="s">
        <v>143</v>
      </c>
      <c r="E4" s="94" t="s">
        <v>142</v>
      </c>
      <c r="F4" s="94" t="s">
        <v>141</v>
      </c>
      <c r="G4" s="94" t="s">
        <v>140</v>
      </c>
      <c r="H4" s="94" t="s">
        <v>139</v>
      </c>
      <c r="I4" s="93" t="s">
        <v>138</v>
      </c>
      <c r="J4" s="92" t="s">
        <v>137</v>
      </c>
    </row>
    <row r="5" spans="1:11" s="86" customFormat="1" ht="9.75" customHeight="1" x14ac:dyDescent="0.15">
      <c r="A5" s="311"/>
      <c r="B5" s="311"/>
      <c r="C5" s="311"/>
      <c r="D5" s="90"/>
      <c r="E5" s="90"/>
      <c r="F5" s="90"/>
      <c r="G5" s="89" t="s">
        <v>136</v>
      </c>
      <c r="H5" s="90"/>
      <c r="I5" s="89" t="s">
        <v>136</v>
      </c>
      <c r="J5" s="89" t="s">
        <v>136</v>
      </c>
    </row>
    <row r="6" spans="1:11" s="86" customFormat="1" ht="11.45" customHeight="1" x14ac:dyDescent="0.15">
      <c r="A6" s="88" t="s">
        <v>135</v>
      </c>
      <c r="B6" s="87">
        <v>1</v>
      </c>
      <c r="C6" s="87" t="s">
        <v>128</v>
      </c>
      <c r="D6" s="85">
        <v>0</v>
      </c>
      <c r="E6" s="15">
        <v>0</v>
      </c>
      <c r="F6" s="15">
        <v>0</v>
      </c>
      <c r="G6" s="15">
        <v>0</v>
      </c>
      <c r="H6" s="15">
        <v>0</v>
      </c>
      <c r="I6" s="15">
        <v>0</v>
      </c>
      <c r="J6" s="15">
        <v>0</v>
      </c>
    </row>
    <row r="7" spans="1:11" s="86" customFormat="1" ht="11.45" customHeight="1" x14ac:dyDescent="0.15">
      <c r="A7" s="84"/>
      <c r="B7" s="83">
        <v>2</v>
      </c>
      <c r="C7" s="83"/>
      <c r="D7" s="85">
        <v>0</v>
      </c>
      <c r="E7" s="15">
        <v>0</v>
      </c>
      <c r="F7" s="15">
        <v>0</v>
      </c>
      <c r="G7" s="15">
        <v>0</v>
      </c>
      <c r="H7" s="15">
        <v>0</v>
      </c>
      <c r="I7" s="15">
        <v>0</v>
      </c>
      <c r="J7" s="15">
        <v>0</v>
      </c>
    </row>
    <row r="8" spans="1:11" s="86" customFormat="1" ht="11.45" customHeight="1" x14ac:dyDescent="0.15">
      <c r="A8" s="84"/>
      <c r="B8" s="83">
        <v>3</v>
      </c>
      <c r="C8" s="83"/>
      <c r="D8" s="85">
        <v>0</v>
      </c>
      <c r="E8" s="15">
        <v>0</v>
      </c>
      <c r="F8" s="15">
        <v>0</v>
      </c>
      <c r="G8" s="15">
        <v>0</v>
      </c>
      <c r="H8" s="15">
        <v>0</v>
      </c>
      <c r="I8" s="15">
        <v>0</v>
      </c>
      <c r="J8" s="15">
        <v>0</v>
      </c>
    </row>
    <row r="9" spans="1:11" s="86" customFormat="1" ht="11.45" customHeight="1" x14ac:dyDescent="0.15">
      <c r="A9" s="84"/>
      <c r="B9" s="83">
        <v>4</v>
      </c>
      <c r="C9" s="83"/>
      <c r="D9" s="85">
        <v>3</v>
      </c>
      <c r="E9" s="15">
        <v>6201</v>
      </c>
      <c r="F9" s="15">
        <v>55891</v>
      </c>
      <c r="G9" s="15">
        <v>1944119500</v>
      </c>
      <c r="H9" s="15">
        <v>2067</v>
      </c>
      <c r="I9" s="15">
        <v>648039833</v>
      </c>
      <c r="J9" s="15">
        <v>31310</v>
      </c>
      <c r="K9" s="47"/>
    </row>
    <row r="10" spans="1:11" s="86" customFormat="1" ht="11.45" customHeight="1" x14ac:dyDescent="0.15">
      <c r="A10" s="84"/>
      <c r="B10" s="83">
        <v>5</v>
      </c>
      <c r="C10" s="83"/>
      <c r="D10" s="85">
        <v>6</v>
      </c>
      <c r="E10" s="15">
        <v>20289</v>
      </c>
      <c r="F10" s="15">
        <v>80604</v>
      </c>
      <c r="G10" s="15">
        <v>1265208400</v>
      </c>
      <c r="H10" s="15">
        <v>3382</v>
      </c>
      <c r="I10" s="15">
        <v>210868067</v>
      </c>
      <c r="J10" s="15">
        <v>12540</v>
      </c>
      <c r="K10" s="47"/>
    </row>
    <row r="11" spans="1:11" s="86" customFormat="1" ht="11.45" customHeight="1" x14ac:dyDescent="0.15">
      <c r="A11" s="84"/>
      <c r="B11" s="83">
        <v>6</v>
      </c>
      <c r="C11" s="83"/>
      <c r="D11" s="85">
        <v>3</v>
      </c>
      <c r="E11" s="15">
        <v>11578</v>
      </c>
      <c r="F11" s="15">
        <v>59947</v>
      </c>
      <c r="G11" s="15">
        <v>1099614800</v>
      </c>
      <c r="H11" s="15">
        <v>3859</v>
      </c>
      <c r="I11" s="15">
        <v>366538267</v>
      </c>
      <c r="J11" s="15">
        <v>15374</v>
      </c>
      <c r="K11" s="47"/>
    </row>
    <row r="12" spans="1:11" s="86" customFormat="1" ht="11.45" customHeight="1" x14ac:dyDescent="0.15">
      <c r="A12" s="84"/>
      <c r="B12" s="83">
        <v>7</v>
      </c>
      <c r="C12" s="83"/>
      <c r="D12" s="85">
        <v>3</v>
      </c>
      <c r="E12" s="15">
        <v>8310</v>
      </c>
      <c r="F12" s="15">
        <v>53873</v>
      </c>
      <c r="G12" s="15">
        <v>838538200</v>
      </c>
      <c r="H12" s="15">
        <v>2770</v>
      </c>
      <c r="I12" s="15">
        <v>279512733</v>
      </c>
      <c r="J12" s="15">
        <v>13485</v>
      </c>
      <c r="K12" s="47"/>
    </row>
    <row r="13" spans="1:11" s="86" customFormat="1" ht="11.45" customHeight="1" x14ac:dyDescent="0.15">
      <c r="A13" s="84"/>
      <c r="B13" s="83">
        <v>8</v>
      </c>
      <c r="C13" s="83"/>
      <c r="D13" s="85">
        <v>3</v>
      </c>
      <c r="E13" s="15">
        <v>7299</v>
      </c>
      <c r="F13" s="15">
        <v>54753</v>
      </c>
      <c r="G13" s="15">
        <v>886255900</v>
      </c>
      <c r="H13" s="15">
        <v>2433</v>
      </c>
      <c r="I13" s="15">
        <v>295418633</v>
      </c>
      <c r="J13" s="15">
        <v>14282</v>
      </c>
      <c r="K13" s="47"/>
    </row>
    <row r="14" spans="1:11" s="86" customFormat="1" ht="11.45" customHeight="1" x14ac:dyDescent="0.15">
      <c r="A14" s="84"/>
      <c r="B14" s="83">
        <v>9</v>
      </c>
      <c r="C14" s="83"/>
      <c r="D14" s="85">
        <v>4</v>
      </c>
      <c r="E14" s="15">
        <v>11539</v>
      </c>
      <c r="F14" s="15">
        <v>118247</v>
      </c>
      <c r="G14" s="15">
        <v>4901268200</v>
      </c>
      <c r="H14" s="15">
        <v>2885</v>
      </c>
      <c r="I14" s="15">
        <v>1225317050</v>
      </c>
      <c r="J14" s="15">
        <v>37764</v>
      </c>
      <c r="K14" s="47"/>
    </row>
    <row r="15" spans="1:11" s="86" customFormat="1" ht="11.45" customHeight="1" x14ac:dyDescent="0.15">
      <c r="A15" s="84"/>
      <c r="B15" s="83">
        <v>10</v>
      </c>
      <c r="C15" s="83"/>
      <c r="D15" s="85">
        <v>6</v>
      </c>
      <c r="E15" s="15">
        <v>11096</v>
      </c>
      <c r="F15" s="15">
        <v>51710</v>
      </c>
      <c r="G15" s="15">
        <v>615742600</v>
      </c>
      <c r="H15" s="15">
        <v>1849</v>
      </c>
      <c r="I15" s="15">
        <v>102623767</v>
      </c>
      <c r="J15" s="15">
        <v>9804</v>
      </c>
      <c r="K15" s="47"/>
    </row>
    <row r="16" spans="1:11" s="86" customFormat="1" ht="11.45" customHeight="1" x14ac:dyDescent="0.15">
      <c r="A16" s="84"/>
      <c r="B16" s="83">
        <v>11</v>
      </c>
      <c r="C16" s="83"/>
      <c r="D16" s="85">
        <v>6</v>
      </c>
      <c r="E16" s="15">
        <v>16704</v>
      </c>
      <c r="F16" s="15">
        <v>101488</v>
      </c>
      <c r="G16" s="15">
        <v>1635326900</v>
      </c>
      <c r="H16" s="15">
        <v>2784</v>
      </c>
      <c r="I16" s="15">
        <v>272554483</v>
      </c>
      <c r="J16" s="15">
        <v>13836</v>
      </c>
      <c r="K16" s="47"/>
    </row>
    <row r="17" spans="1:11" s="86" customFormat="1" ht="11.45" customHeight="1" x14ac:dyDescent="0.15">
      <c r="A17" s="84"/>
      <c r="B17" s="83">
        <v>12</v>
      </c>
      <c r="C17" s="83"/>
      <c r="D17" s="85">
        <v>3</v>
      </c>
      <c r="E17" s="15">
        <v>6953</v>
      </c>
      <c r="F17" s="15">
        <v>52804</v>
      </c>
      <c r="G17" s="15">
        <v>886179800</v>
      </c>
      <c r="H17" s="15">
        <v>2318</v>
      </c>
      <c r="I17" s="15">
        <v>295393267</v>
      </c>
      <c r="J17" s="15">
        <v>14830</v>
      </c>
      <c r="K17" s="47"/>
    </row>
    <row r="18" spans="1:11" ht="11.45" customHeight="1" x14ac:dyDescent="0.15">
      <c r="A18" s="84" t="s">
        <v>134</v>
      </c>
      <c r="B18" s="83">
        <v>1</v>
      </c>
      <c r="C18" s="83" t="s">
        <v>128</v>
      </c>
      <c r="D18" s="85">
        <v>3</v>
      </c>
      <c r="E18" s="15">
        <v>5553</v>
      </c>
      <c r="F18" s="15">
        <v>24298</v>
      </c>
      <c r="G18" s="15">
        <v>311287500</v>
      </c>
      <c r="H18" s="15">
        <v>1851</v>
      </c>
      <c r="I18" s="15">
        <v>103762500</v>
      </c>
      <c r="J18" s="15">
        <v>10428.0426116378</v>
      </c>
    </row>
    <row r="19" spans="1:11" ht="11.45" customHeight="1" x14ac:dyDescent="0.15">
      <c r="A19" s="84"/>
      <c r="B19" s="83">
        <v>2</v>
      </c>
      <c r="C19" s="83"/>
      <c r="D19" s="85">
        <v>3</v>
      </c>
      <c r="E19" s="15">
        <v>4140</v>
      </c>
      <c r="F19" s="15">
        <v>42051</v>
      </c>
      <c r="G19" s="15">
        <v>709629600</v>
      </c>
      <c r="H19" s="15">
        <v>1380</v>
      </c>
      <c r="I19" s="15">
        <v>236543200</v>
      </c>
      <c r="J19" s="15">
        <v>15362.940832629733</v>
      </c>
    </row>
    <row r="20" spans="1:11" ht="11.45" customHeight="1" x14ac:dyDescent="0.15">
      <c r="A20" s="84"/>
      <c r="B20" s="83">
        <v>3</v>
      </c>
      <c r="C20" s="83"/>
      <c r="D20" s="85">
        <v>3</v>
      </c>
      <c r="E20" s="15">
        <v>7389</v>
      </c>
      <c r="F20" s="15">
        <v>33239</v>
      </c>
      <c r="G20" s="15">
        <v>440954900</v>
      </c>
      <c r="H20" s="15">
        <v>2463</v>
      </c>
      <c r="I20" s="15">
        <v>146984966.66666701</v>
      </c>
      <c r="J20" s="15">
        <v>10853.472974303437</v>
      </c>
    </row>
    <row r="21" spans="1:11" ht="11.45" customHeight="1" x14ac:dyDescent="0.15">
      <c r="A21" s="84"/>
      <c r="B21" s="83">
        <v>4</v>
      </c>
      <c r="C21" s="83"/>
      <c r="D21" s="85">
        <v>6</v>
      </c>
      <c r="E21" s="15">
        <v>15004</v>
      </c>
      <c r="F21" s="15">
        <v>89500</v>
      </c>
      <c r="G21" s="15">
        <v>1442462800</v>
      </c>
      <c r="H21" s="15">
        <v>2500.6666666666665</v>
      </c>
      <c r="I21" s="15">
        <v>240410466.66666666</v>
      </c>
      <c r="J21" s="15">
        <v>13802.943428002756</v>
      </c>
    </row>
    <row r="22" spans="1:11" ht="11.45" customHeight="1" x14ac:dyDescent="0.15">
      <c r="A22" s="84"/>
      <c r="B22" s="83">
        <v>5</v>
      </c>
      <c r="C22" s="83"/>
      <c r="D22" s="85">
        <v>3</v>
      </c>
      <c r="E22" s="15">
        <v>5784</v>
      </c>
      <c r="F22" s="15">
        <v>55600</v>
      </c>
      <c r="G22" s="15">
        <v>897534100</v>
      </c>
      <c r="H22" s="15">
        <v>1928</v>
      </c>
      <c r="I22" s="15">
        <v>299178033.33333331</v>
      </c>
      <c r="J22" s="15">
        <v>14621.629414831226</v>
      </c>
    </row>
    <row r="23" spans="1:11" ht="11.45" customHeight="1" x14ac:dyDescent="0.15">
      <c r="A23" s="84"/>
      <c r="B23" s="83">
        <v>6</v>
      </c>
      <c r="C23" s="83"/>
      <c r="D23" s="85">
        <v>3</v>
      </c>
      <c r="E23" s="15">
        <v>11596</v>
      </c>
      <c r="F23" s="15">
        <v>54964</v>
      </c>
      <c r="G23" s="15">
        <v>1067445200</v>
      </c>
      <c r="H23" s="15">
        <v>3865.3333333333335</v>
      </c>
      <c r="I23" s="15">
        <v>355815066.66666669</v>
      </c>
      <c r="J23" s="15">
        <v>16037.337740384615</v>
      </c>
    </row>
    <row r="24" spans="1:11" ht="11.45" customHeight="1" x14ac:dyDescent="0.15">
      <c r="A24" s="84"/>
      <c r="B24" s="83">
        <v>7</v>
      </c>
      <c r="C24" s="83"/>
      <c r="D24" s="85">
        <v>3</v>
      </c>
      <c r="E24" s="15">
        <v>17895</v>
      </c>
      <c r="F24" s="15">
        <v>116646</v>
      </c>
      <c r="G24" s="15">
        <v>4029787700</v>
      </c>
      <c r="H24" s="15">
        <v>5965</v>
      </c>
      <c r="I24" s="15">
        <v>1343262566.6666667</v>
      </c>
      <c r="J24" s="15">
        <v>29952.116455206964</v>
      </c>
    </row>
    <row r="25" spans="1:11" ht="11.45" customHeight="1" x14ac:dyDescent="0.15">
      <c r="A25" s="84"/>
      <c r="B25" s="83">
        <v>8</v>
      </c>
      <c r="C25" s="83"/>
      <c r="D25" s="85">
        <v>7</v>
      </c>
      <c r="E25" s="15">
        <v>17180</v>
      </c>
      <c r="F25" s="15">
        <v>145539</v>
      </c>
      <c r="G25" s="15">
        <v>4813769600</v>
      </c>
      <c r="H25" s="15">
        <v>2454.2857142857142</v>
      </c>
      <c r="I25" s="15">
        <v>687681371.42857146</v>
      </c>
      <c r="J25" s="15">
        <v>29583.328314456208</v>
      </c>
    </row>
    <row r="26" spans="1:11" ht="11.45" customHeight="1" x14ac:dyDescent="0.15">
      <c r="A26" s="84"/>
      <c r="B26" s="83">
        <v>9</v>
      </c>
      <c r="C26" s="83"/>
      <c r="D26" s="85">
        <v>3</v>
      </c>
      <c r="E26" s="15">
        <v>5847</v>
      </c>
      <c r="F26" s="15">
        <v>40263</v>
      </c>
      <c r="G26" s="15">
        <v>648001100</v>
      </c>
      <c r="H26" s="15">
        <v>1949</v>
      </c>
      <c r="I26" s="15">
        <v>216000366.66666666</v>
      </c>
      <c r="J26" s="15">
        <v>14053.374539145521</v>
      </c>
    </row>
    <row r="27" spans="1:11" ht="11.45" customHeight="1" x14ac:dyDescent="0.15">
      <c r="A27" s="84"/>
      <c r="B27" s="83">
        <v>10</v>
      </c>
      <c r="C27" s="83"/>
      <c r="D27" s="85">
        <v>3</v>
      </c>
      <c r="E27" s="15">
        <v>9006</v>
      </c>
      <c r="F27" s="15">
        <v>59762</v>
      </c>
      <c r="G27" s="15">
        <v>1040897800</v>
      </c>
      <c r="H27" s="15">
        <v>3002</v>
      </c>
      <c r="I27" s="15">
        <v>346965933.33333331</v>
      </c>
      <c r="J27" s="15">
        <v>15136.368659841786</v>
      </c>
    </row>
    <row r="28" spans="1:11" ht="11.45" customHeight="1" x14ac:dyDescent="0.15">
      <c r="A28" s="84"/>
      <c r="B28" s="83">
        <v>11</v>
      </c>
      <c r="C28" s="83"/>
      <c r="D28" s="85">
        <v>3</v>
      </c>
      <c r="E28" s="15">
        <v>6197</v>
      </c>
      <c r="F28" s="15">
        <v>51590</v>
      </c>
      <c r="G28" s="15">
        <v>827123000</v>
      </c>
      <c r="H28" s="15">
        <v>2065.6666666666665</v>
      </c>
      <c r="I28" s="15">
        <v>275707666.66666669</v>
      </c>
      <c r="J28" s="15">
        <v>14313.305760811256</v>
      </c>
    </row>
    <row r="29" spans="1:11" ht="11.45" customHeight="1" x14ac:dyDescent="0.15">
      <c r="A29" s="84"/>
      <c r="B29" s="83">
        <v>12</v>
      </c>
      <c r="C29" s="83"/>
      <c r="D29" s="85">
        <v>6</v>
      </c>
      <c r="E29" s="15">
        <v>12912</v>
      </c>
      <c r="F29" s="15">
        <v>88756</v>
      </c>
      <c r="G29" s="15">
        <v>2037564200</v>
      </c>
      <c r="H29" s="15">
        <v>2152</v>
      </c>
      <c r="I29" s="15">
        <v>339594033.33333331</v>
      </c>
      <c r="J29" s="15">
        <v>20041.352244560727</v>
      </c>
    </row>
    <row r="30" spans="1:11" ht="11.45" customHeight="1" x14ac:dyDescent="0.15">
      <c r="A30" s="84" t="s">
        <v>133</v>
      </c>
      <c r="B30" s="83">
        <v>1</v>
      </c>
      <c r="C30" s="83" t="s">
        <v>128</v>
      </c>
      <c r="D30" s="85">
        <v>9</v>
      </c>
      <c r="E30" s="15">
        <v>9330</v>
      </c>
      <c r="F30" s="15">
        <v>77128</v>
      </c>
      <c r="G30" s="15">
        <v>1134874100</v>
      </c>
      <c r="H30" s="15">
        <v>1036.6666666666667</v>
      </c>
      <c r="I30" s="15">
        <v>126097122.22222222</v>
      </c>
      <c r="J30" s="15">
        <v>13126.305258044369</v>
      </c>
    </row>
    <row r="31" spans="1:11" ht="11.45" customHeight="1" x14ac:dyDescent="0.15">
      <c r="A31" s="84"/>
      <c r="B31" s="83">
        <v>2</v>
      </c>
      <c r="C31" s="83"/>
      <c r="D31" s="85">
        <v>3</v>
      </c>
      <c r="E31" s="15">
        <v>5546</v>
      </c>
      <c r="F31" s="15">
        <v>33822</v>
      </c>
      <c r="G31" s="15">
        <v>581357000</v>
      </c>
      <c r="H31" s="15">
        <v>1848.6666666666667</v>
      </c>
      <c r="I31" s="15">
        <v>193785666.66666666</v>
      </c>
      <c r="J31" s="15">
        <v>14767.247510668563</v>
      </c>
    </row>
    <row r="32" spans="1:11" ht="11.45" customHeight="1" x14ac:dyDescent="0.15">
      <c r="A32" s="84"/>
      <c r="B32" s="83">
        <v>3</v>
      </c>
      <c r="C32" s="83"/>
      <c r="D32" s="85">
        <v>3</v>
      </c>
      <c r="E32" s="15">
        <v>7046</v>
      </c>
      <c r="F32" s="15">
        <v>58167</v>
      </c>
      <c r="G32" s="15">
        <v>1005893800</v>
      </c>
      <c r="H32" s="15">
        <v>2348.6666666666665</v>
      </c>
      <c r="I32" s="15">
        <v>335297933.33333331</v>
      </c>
      <c r="J32" s="15">
        <v>15424.743532731203</v>
      </c>
    </row>
    <row r="33" spans="1:10" ht="11.45" customHeight="1" x14ac:dyDescent="0.15">
      <c r="A33" s="84"/>
      <c r="B33" s="83">
        <v>4</v>
      </c>
      <c r="C33" s="83"/>
      <c r="D33" s="85">
        <v>3</v>
      </c>
      <c r="E33" s="15">
        <v>7916</v>
      </c>
      <c r="F33" s="15">
        <v>59434</v>
      </c>
      <c r="G33" s="15">
        <v>1066520800</v>
      </c>
      <c r="H33" s="15">
        <v>2638.6666666666665</v>
      </c>
      <c r="I33" s="15">
        <v>355506933.33333331</v>
      </c>
      <c r="J33" s="15">
        <v>15835.498144023757</v>
      </c>
    </row>
    <row r="34" spans="1:10" ht="11.45" customHeight="1" x14ac:dyDescent="0.15">
      <c r="A34" s="84" t="s">
        <v>132</v>
      </c>
      <c r="B34" s="83">
        <v>5</v>
      </c>
      <c r="C34" s="83"/>
      <c r="D34" s="85">
        <v>6</v>
      </c>
      <c r="E34" s="15">
        <v>39599</v>
      </c>
      <c r="F34" s="15">
        <v>268604</v>
      </c>
      <c r="G34" s="15">
        <v>13556268200</v>
      </c>
      <c r="H34" s="15">
        <v>6599.833333333333</v>
      </c>
      <c r="I34" s="15">
        <v>2259378033.3333335</v>
      </c>
      <c r="J34" s="15">
        <v>43984.867765725838</v>
      </c>
    </row>
    <row r="35" spans="1:10" ht="11.45" customHeight="1" x14ac:dyDescent="0.15">
      <c r="A35" s="84"/>
      <c r="B35" s="83">
        <v>6</v>
      </c>
      <c r="C35" s="83"/>
      <c r="D35" s="85">
        <v>3</v>
      </c>
      <c r="E35" s="15">
        <v>6078</v>
      </c>
      <c r="F35" s="15">
        <v>47610</v>
      </c>
      <c r="G35" s="15">
        <v>800798400</v>
      </c>
      <c r="H35" s="15">
        <v>2026</v>
      </c>
      <c r="I35" s="15">
        <v>266932800</v>
      </c>
      <c r="J35" s="15">
        <v>14915.780062583817</v>
      </c>
    </row>
    <row r="36" spans="1:10" ht="11.45" customHeight="1" x14ac:dyDescent="0.15">
      <c r="A36" s="84"/>
      <c r="B36" s="83">
        <v>7</v>
      </c>
      <c r="C36" s="83"/>
      <c r="D36" s="85">
        <v>3</v>
      </c>
      <c r="E36" s="15">
        <v>6571</v>
      </c>
      <c r="F36" s="15">
        <v>24066</v>
      </c>
      <c r="G36" s="15">
        <v>362925700</v>
      </c>
      <c r="H36" s="15">
        <v>2190.3333333333335</v>
      </c>
      <c r="I36" s="15">
        <v>120975233.33333333</v>
      </c>
      <c r="J36" s="15">
        <v>11845.993406665144</v>
      </c>
    </row>
    <row r="37" spans="1:10" ht="11.45" customHeight="1" x14ac:dyDescent="0.15">
      <c r="A37" s="84"/>
      <c r="B37" s="83">
        <v>8</v>
      </c>
      <c r="C37" s="83"/>
      <c r="D37" s="85">
        <v>4</v>
      </c>
      <c r="E37" s="15">
        <v>14528</v>
      </c>
      <c r="F37" s="15">
        <v>67625</v>
      </c>
      <c r="G37" s="15">
        <v>1350612000</v>
      </c>
      <c r="H37" s="15">
        <v>3632</v>
      </c>
      <c r="I37" s="15">
        <v>337653000</v>
      </c>
      <c r="J37" s="15">
        <v>16440.203035799059</v>
      </c>
    </row>
    <row r="38" spans="1:10" ht="11.45" customHeight="1" x14ac:dyDescent="0.15">
      <c r="A38" s="84"/>
      <c r="B38" s="83">
        <v>9</v>
      </c>
      <c r="C38" s="83"/>
      <c r="D38" s="85">
        <v>3</v>
      </c>
      <c r="E38" s="15">
        <v>6965</v>
      </c>
      <c r="F38" s="15">
        <v>29219</v>
      </c>
      <c r="G38" s="15">
        <v>417658000</v>
      </c>
      <c r="H38" s="15">
        <v>2321.6666666666665</v>
      </c>
      <c r="I38" s="15">
        <v>139219333.33333334</v>
      </c>
      <c r="J38" s="15">
        <v>11542.61552067212</v>
      </c>
    </row>
    <row r="39" spans="1:10" ht="11.45" customHeight="1" x14ac:dyDescent="0.15">
      <c r="A39" s="84"/>
      <c r="B39" s="83">
        <v>10</v>
      </c>
      <c r="C39" s="83"/>
      <c r="D39" s="85">
        <v>0</v>
      </c>
      <c r="E39" s="15">
        <v>0</v>
      </c>
      <c r="F39" s="15">
        <v>0</v>
      </c>
      <c r="G39" s="15">
        <v>0</v>
      </c>
      <c r="H39" s="15">
        <v>0</v>
      </c>
      <c r="I39" s="15">
        <v>0</v>
      </c>
      <c r="J39" s="15">
        <v>0</v>
      </c>
    </row>
    <row r="40" spans="1:10" ht="11.45" customHeight="1" x14ac:dyDescent="0.15">
      <c r="A40" s="84"/>
      <c r="B40" s="83">
        <v>11</v>
      </c>
      <c r="C40" s="83"/>
      <c r="D40" s="85">
        <v>9</v>
      </c>
      <c r="E40" s="15">
        <v>8624</v>
      </c>
      <c r="F40" s="15">
        <v>109073</v>
      </c>
      <c r="G40" s="15">
        <v>1827545800</v>
      </c>
      <c r="H40" s="15">
        <v>958.22222222222217</v>
      </c>
      <c r="I40" s="15">
        <v>203060644.44444445</v>
      </c>
      <c r="J40" s="15">
        <v>15527.547855935156</v>
      </c>
    </row>
    <row r="41" spans="1:10" ht="11.45" customHeight="1" x14ac:dyDescent="0.15">
      <c r="A41" s="84"/>
      <c r="B41" s="83">
        <v>12</v>
      </c>
      <c r="C41" s="83"/>
      <c r="D41" s="85">
        <v>6</v>
      </c>
      <c r="E41" s="15">
        <v>20534</v>
      </c>
      <c r="F41" s="15">
        <v>112451</v>
      </c>
      <c r="G41" s="15">
        <v>1998661600</v>
      </c>
      <c r="H41" s="15">
        <v>3422.3333333333335</v>
      </c>
      <c r="I41" s="15">
        <v>333110266.66666669</v>
      </c>
      <c r="J41" s="15">
        <v>15029.225852539759</v>
      </c>
    </row>
    <row r="42" spans="1:10" ht="11.45" customHeight="1" x14ac:dyDescent="0.15">
      <c r="A42" s="84" t="s">
        <v>131</v>
      </c>
      <c r="B42" s="83">
        <v>1</v>
      </c>
      <c r="C42" s="83" t="s">
        <v>128</v>
      </c>
      <c r="D42" s="85">
        <v>3</v>
      </c>
      <c r="E42" s="15">
        <v>8110</v>
      </c>
      <c r="F42" s="15">
        <v>43734</v>
      </c>
      <c r="G42" s="15">
        <v>710479400</v>
      </c>
      <c r="H42" s="15">
        <v>2703.3333333333335</v>
      </c>
      <c r="I42" s="15">
        <v>236826466.66666666</v>
      </c>
      <c r="J42" s="15">
        <v>13704.177918370497</v>
      </c>
    </row>
    <row r="43" spans="1:10" ht="11.45" customHeight="1" x14ac:dyDescent="0.15">
      <c r="A43" s="84"/>
      <c r="B43" s="83">
        <v>2</v>
      </c>
      <c r="C43" s="83"/>
      <c r="D43" s="85">
        <v>9</v>
      </c>
      <c r="E43" s="15">
        <v>9192</v>
      </c>
      <c r="F43" s="15">
        <v>124770</v>
      </c>
      <c r="G43" s="15">
        <v>2362828200</v>
      </c>
      <c r="H43" s="15">
        <v>1021.3333333333334</v>
      </c>
      <c r="I43" s="15">
        <v>262536466.66666666</v>
      </c>
      <c r="J43" s="15">
        <v>17638.048103193443</v>
      </c>
    </row>
    <row r="44" spans="1:10" ht="11.45" customHeight="1" x14ac:dyDescent="0.15">
      <c r="A44" s="84"/>
      <c r="B44" s="83">
        <v>3</v>
      </c>
      <c r="C44" s="83"/>
      <c r="D44" s="85">
        <v>3</v>
      </c>
      <c r="E44" s="15">
        <v>0</v>
      </c>
      <c r="F44" s="15">
        <v>63944</v>
      </c>
      <c r="G44" s="15">
        <v>761963400</v>
      </c>
      <c r="H44" s="15">
        <v>0</v>
      </c>
      <c r="I44" s="15">
        <v>253987800</v>
      </c>
      <c r="J44" s="15">
        <v>11916.104716627049</v>
      </c>
    </row>
    <row r="45" spans="1:10" ht="11.45" customHeight="1" x14ac:dyDescent="0.15">
      <c r="A45" s="84"/>
      <c r="B45" s="83">
        <v>4</v>
      </c>
      <c r="C45" s="83"/>
      <c r="D45" s="85">
        <v>0</v>
      </c>
      <c r="E45" s="15">
        <v>0</v>
      </c>
      <c r="F45" s="15">
        <v>0</v>
      </c>
      <c r="G45" s="15">
        <v>0</v>
      </c>
      <c r="H45" s="15">
        <v>0</v>
      </c>
      <c r="I45" s="15">
        <v>0</v>
      </c>
      <c r="J45" s="15">
        <v>0</v>
      </c>
    </row>
    <row r="46" spans="1:10" ht="11.45" customHeight="1" x14ac:dyDescent="0.15">
      <c r="A46" s="84"/>
      <c r="B46" s="83">
        <v>5</v>
      </c>
      <c r="C46" s="83"/>
      <c r="D46" s="85">
        <v>0</v>
      </c>
      <c r="E46" s="15">
        <v>0</v>
      </c>
      <c r="F46" s="15">
        <v>0</v>
      </c>
      <c r="G46" s="15">
        <v>0</v>
      </c>
      <c r="H46" s="15">
        <v>0</v>
      </c>
      <c r="I46" s="15">
        <v>0</v>
      </c>
      <c r="J46" s="15">
        <v>0</v>
      </c>
    </row>
    <row r="47" spans="1:10" ht="11.45" customHeight="1" x14ac:dyDescent="0.15">
      <c r="A47" s="84"/>
      <c r="B47" s="83">
        <v>6</v>
      </c>
      <c r="C47" s="83"/>
      <c r="D47" s="85">
        <v>3</v>
      </c>
      <c r="E47" s="15">
        <v>0</v>
      </c>
      <c r="F47" s="15">
        <v>34207</v>
      </c>
      <c r="G47" s="15">
        <v>794650300</v>
      </c>
      <c r="H47" s="15">
        <v>0</v>
      </c>
      <c r="I47" s="15">
        <v>264883433.33333334</v>
      </c>
      <c r="J47" s="15">
        <v>23230.634080743708</v>
      </c>
    </row>
    <row r="48" spans="1:10" ht="11.45" customHeight="1" x14ac:dyDescent="0.15">
      <c r="A48" s="84"/>
      <c r="B48" s="83">
        <v>7</v>
      </c>
      <c r="C48" s="83"/>
      <c r="D48" s="85">
        <v>3</v>
      </c>
      <c r="E48" s="15">
        <v>5408</v>
      </c>
      <c r="F48" s="15">
        <v>64490</v>
      </c>
      <c r="G48" s="15">
        <v>1091692300</v>
      </c>
      <c r="H48" s="15">
        <v>1802.6666666666667</v>
      </c>
      <c r="I48" s="15">
        <v>363897433.33333331</v>
      </c>
      <c r="J48" s="15">
        <v>15618.362471029213</v>
      </c>
    </row>
    <row r="49" spans="1:10" ht="11.45" customHeight="1" x14ac:dyDescent="0.15">
      <c r="A49" s="84"/>
      <c r="B49" s="83">
        <v>8</v>
      </c>
      <c r="C49" s="83"/>
      <c r="D49" s="85">
        <v>4</v>
      </c>
      <c r="E49" s="15">
        <v>11160</v>
      </c>
      <c r="F49" s="15">
        <v>138452</v>
      </c>
      <c r="G49" s="15">
        <v>4045404900</v>
      </c>
      <c r="H49" s="15">
        <v>2790</v>
      </c>
      <c r="I49" s="15">
        <v>1011351225</v>
      </c>
      <c r="J49" s="15">
        <v>27039.307675854878</v>
      </c>
    </row>
    <row r="50" spans="1:10" ht="11.45" customHeight="1" x14ac:dyDescent="0.15">
      <c r="A50" s="84"/>
      <c r="B50" s="83">
        <v>9</v>
      </c>
      <c r="C50" s="83"/>
      <c r="D50" s="85">
        <v>6</v>
      </c>
      <c r="E50" s="15">
        <v>10848</v>
      </c>
      <c r="F50" s="15">
        <v>60717</v>
      </c>
      <c r="G50" s="15">
        <v>966641800</v>
      </c>
      <c r="H50" s="15">
        <v>1808</v>
      </c>
      <c r="I50" s="15">
        <v>161106966.66666666</v>
      </c>
      <c r="J50" s="15">
        <v>13507.186473834976</v>
      </c>
    </row>
    <row r="51" spans="1:10" ht="11.45" customHeight="1" x14ac:dyDescent="0.15">
      <c r="A51" s="84"/>
      <c r="B51" s="83">
        <v>10</v>
      </c>
      <c r="C51" s="83"/>
      <c r="D51" s="85">
        <v>7</v>
      </c>
      <c r="E51" s="15">
        <v>13379</v>
      </c>
      <c r="F51" s="15">
        <v>184330</v>
      </c>
      <c r="G51" s="15">
        <v>4693971600</v>
      </c>
      <c r="H51" s="15">
        <v>1911.2857142857142</v>
      </c>
      <c r="I51" s="15">
        <v>670567371.42857146</v>
      </c>
      <c r="J51" s="15">
        <v>23741.820554451238</v>
      </c>
    </row>
    <row r="52" spans="1:10" ht="11.45" customHeight="1" x14ac:dyDescent="0.15">
      <c r="A52" s="84"/>
      <c r="B52" s="83">
        <v>11</v>
      </c>
      <c r="C52" s="83"/>
      <c r="D52" s="85">
        <v>0</v>
      </c>
      <c r="E52" s="15">
        <v>0</v>
      </c>
      <c r="F52" s="15">
        <v>0</v>
      </c>
      <c r="G52" s="15">
        <v>0</v>
      </c>
      <c r="H52" s="15">
        <v>0</v>
      </c>
      <c r="I52" s="15">
        <v>0</v>
      </c>
      <c r="J52" s="15">
        <v>0</v>
      </c>
    </row>
    <row r="53" spans="1:10" ht="11.45" customHeight="1" x14ac:dyDescent="0.15">
      <c r="A53" s="84"/>
      <c r="B53" s="83">
        <v>12</v>
      </c>
      <c r="C53" s="83"/>
      <c r="D53" s="85">
        <v>6</v>
      </c>
      <c r="E53" s="15">
        <v>0</v>
      </c>
      <c r="F53" s="15">
        <v>98442</v>
      </c>
      <c r="G53" s="15">
        <v>2071140200</v>
      </c>
      <c r="H53" s="15">
        <v>0</v>
      </c>
      <c r="I53" s="15">
        <v>345190033.33333331</v>
      </c>
      <c r="J53" s="15">
        <v>21039.192621035738</v>
      </c>
    </row>
    <row r="54" spans="1:10" ht="11.45" customHeight="1" x14ac:dyDescent="0.15">
      <c r="A54" s="84" t="s">
        <v>130</v>
      </c>
      <c r="B54" s="83">
        <v>1</v>
      </c>
      <c r="C54" s="83" t="s">
        <v>128</v>
      </c>
      <c r="D54" s="85">
        <v>6</v>
      </c>
      <c r="E54" s="15">
        <v>0</v>
      </c>
      <c r="F54" s="15">
        <v>67503</v>
      </c>
      <c r="G54" s="15">
        <v>2013792300</v>
      </c>
      <c r="H54" s="15">
        <v>0</v>
      </c>
      <c r="I54" s="15">
        <v>335632050</v>
      </c>
      <c r="J54" s="15">
        <v>29832.634105150883</v>
      </c>
    </row>
    <row r="55" spans="1:10" ht="11.45" customHeight="1" x14ac:dyDescent="0.15">
      <c r="A55" s="84"/>
      <c r="B55" s="83">
        <v>2</v>
      </c>
      <c r="C55" s="82"/>
      <c r="D55" s="15">
        <v>3</v>
      </c>
      <c r="E55" s="15">
        <v>0</v>
      </c>
      <c r="F55" s="15">
        <v>58681</v>
      </c>
      <c r="G55" s="15">
        <v>1519673700</v>
      </c>
      <c r="H55" s="15">
        <v>0</v>
      </c>
      <c r="I55" s="15">
        <v>506557900</v>
      </c>
      <c r="J55" s="15">
        <v>25897.201820009883</v>
      </c>
    </row>
    <row r="56" spans="1:10" ht="11.45" customHeight="1" x14ac:dyDescent="0.15">
      <c r="A56" s="84"/>
      <c r="B56" s="83">
        <v>3</v>
      </c>
      <c r="C56" s="82"/>
      <c r="D56" s="15">
        <v>3</v>
      </c>
      <c r="E56" s="15">
        <v>0</v>
      </c>
      <c r="F56" s="15">
        <v>27734</v>
      </c>
      <c r="G56" s="15">
        <v>519987500</v>
      </c>
      <c r="H56" s="15">
        <v>0</v>
      </c>
      <c r="I56" s="15">
        <v>173329166.66666666</v>
      </c>
      <c r="J56" s="15">
        <v>18749.098579361074</v>
      </c>
    </row>
    <row r="57" spans="1:10" ht="11.45" customHeight="1" x14ac:dyDescent="0.15">
      <c r="A57" s="84"/>
      <c r="B57" s="83">
        <v>4</v>
      </c>
      <c r="C57" s="82"/>
      <c r="D57" s="15">
        <v>9</v>
      </c>
      <c r="E57" s="15">
        <v>2972</v>
      </c>
      <c r="F57" s="15">
        <v>81444</v>
      </c>
      <c r="G57" s="15">
        <v>2078140100</v>
      </c>
      <c r="H57" s="15">
        <v>330.22222222222223</v>
      </c>
      <c r="I57" s="15">
        <v>230904455.55555555</v>
      </c>
      <c r="J57" s="15">
        <v>24617.846142911298</v>
      </c>
    </row>
    <row r="58" spans="1:10" ht="11.45" customHeight="1" x14ac:dyDescent="0.15">
      <c r="A58" s="84"/>
      <c r="B58" s="83">
        <v>5</v>
      </c>
      <c r="C58" s="82"/>
      <c r="D58" s="15">
        <v>3</v>
      </c>
      <c r="E58" s="15">
        <v>0</v>
      </c>
      <c r="F58" s="15">
        <v>53655</v>
      </c>
      <c r="G58" s="15">
        <v>1086275700</v>
      </c>
      <c r="H58" s="15">
        <v>0</v>
      </c>
      <c r="I58" s="15">
        <v>362091900</v>
      </c>
      <c r="J58" s="15">
        <v>20245.563321218899</v>
      </c>
    </row>
    <row r="59" spans="1:10" ht="11.45" customHeight="1" x14ac:dyDescent="0.15">
      <c r="A59" s="84"/>
      <c r="B59" s="83">
        <v>6</v>
      </c>
      <c r="C59" s="82"/>
      <c r="D59" s="15">
        <v>6</v>
      </c>
      <c r="E59" s="15">
        <v>0</v>
      </c>
      <c r="F59" s="15">
        <v>55144</v>
      </c>
      <c r="G59" s="15">
        <v>1783479200</v>
      </c>
      <c r="H59" s="15">
        <v>0</v>
      </c>
      <c r="I59" s="15">
        <v>297246533.33333331</v>
      </c>
      <c r="J59" s="15">
        <v>32342.216741621934</v>
      </c>
    </row>
    <row r="60" spans="1:10" ht="11.45" customHeight="1" x14ac:dyDescent="0.15">
      <c r="A60" s="84"/>
      <c r="B60" s="83">
        <v>7</v>
      </c>
      <c r="C60" s="82"/>
      <c r="D60" s="15">
        <v>3</v>
      </c>
      <c r="E60" s="15">
        <v>5613</v>
      </c>
      <c r="F60" s="15">
        <v>51980</v>
      </c>
      <c r="G60" s="15">
        <v>1193317400</v>
      </c>
      <c r="H60" s="15">
        <v>1871</v>
      </c>
      <c r="I60" s="15">
        <v>397772466.66666669</v>
      </c>
      <c r="J60" s="15">
        <v>20719.834007605092</v>
      </c>
    </row>
    <row r="61" spans="1:10" ht="11.45" customHeight="1" x14ac:dyDescent="0.15">
      <c r="A61" s="84"/>
      <c r="B61" s="83">
        <v>8</v>
      </c>
      <c r="C61" s="82"/>
      <c r="D61" s="15">
        <v>4</v>
      </c>
      <c r="E61" s="15">
        <v>0</v>
      </c>
      <c r="F61" s="15">
        <v>126538</v>
      </c>
      <c r="G61" s="15">
        <v>3958765600</v>
      </c>
      <c r="H61" s="15">
        <v>0</v>
      </c>
      <c r="I61" s="15">
        <v>989691400</v>
      </c>
      <c r="J61" s="15">
        <v>31285.19180009167</v>
      </c>
    </row>
    <row r="62" spans="1:10" ht="11.45" customHeight="1" x14ac:dyDescent="0.15">
      <c r="A62" s="84"/>
      <c r="B62" s="83">
        <v>9</v>
      </c>
      <c r="C62" s="82"/>
      <c r="D62" s="15">
        <v>3</v>
      </c>
      <c r="E62" s="15">
        <v>0</v>
      </c>
      <c r="F62" s="15">
        <v>53442</v>
      </c>
      <c r="G62" s="15">
        <v>1043362600</v>
      </c>
      <c r="H62" s="15">
        <v>0</v>
      </c>
      <c r="I62" s="15">
        <v>347787533.33333331</v>
      </c>
      <c r="J62" s="15">
        <v>19523.270087197336</v>
      </c>
    </row>
    <row r="63" spans="1:10" ht="11.45" customHeight="1" x14ac:dyDescent="0.15">
      <c r="A63" s="84"/>
      <c r="B63" s="83">
        <v>10</v>
      </c>
      <c r="C63" s="82"/>
      <c r="D63" s="15">
        <v>7</v>
      </c>
      <c r="E63" s="15">
        <v>9449</v>
      </c>
      <c r="F63" s="15">
        <v>95764</v>
      </c>
      <c r="G63" s="15">
        <v>2075294900</v>
      </c>
      <c r="H63" s="15">
        <v>1349.8571428571429</v>
      </c>
      <c r="I63" s="15">
        <v>296470700</v>
      </c>
      <c r="J63" s="15">
        <v>19724.700369726175</v>
      </c>
    </row>
    <row r="64" spans="1:10" ht="11.45" customHeight="1" x14ac:dyDescent="0.15">
      <c r="A64" s="84"/>
      <c r="B64" s="83">
        <v>11</v>
      </c>
      <c r="C64" s="82"/>
      <c r="D64" s="15">
        <v>7</v>
      </c>
      <c r="E64" s="15">
        <v>7498</v>
      </c>
      <c r="F64" s="15">
        <v>61818</v>
      </c>
      <c r="G64" s="15">
        <v>1880975300</v>
      </c>
      <c r="H64" s="15">
        <v>1071.1428571428571</v>
      </c>
      <c r="I64" s="15">
        <v>268710757.14285713</v>
      </c>
      <c r="J64" s="15">
        <v>27136.23550118299</v>
      </c>
    </row>
    <row r="65" spans="1:10" ht="11.45" customHeight="1" x14ac:dyDescent="0.15">
      <c r="A65" s="84"/>
      <c r="B65" s="83">
        <v>12</v>
      </c>
      <c r="C65" s="82"/>
      <c r="D65" s="15">
        <v>13</v>
      </c>
      <c r="E65" s="15">
        <v>5730</v>
      </c>
      <c r="F65" s="15">
        <v>150212</v>
      </c>
      <c r="G65" s="15">
        <v>5062501100</v>
      </c>
      <c r="H65" s="15">
        <v>440.76923076923077</v>
      </c>
      <c r="I65" s="15">
        <v>389423161.53846157</v>
      </c>
      <c r="J65" s="15">
        <v>32464.000076951688</v>
      </c>
    </row>
    <row r="66" spans="1:10" ht="11.45" customHeight="1" x14ac:dyDescent="0.15">
      <c r="A66" s="84" t="s">
        <v>129</v>
      </c>
      <c r="B66" s="83">
        <v>1</v>
      </c>
      <c r="C66" s="83" t="s">
        <v>128</v>
      </c>
      <c r="D66" s="85">
        <v>6</v>
      </c>
      <c r="E66" s="15">
        <v>4865</v>
      </c>
      <c r="F66" s="15">
        <v>75060</v>
      </c>
      <c r="G66" s="15">
        <v>2021236700</v>
      </c>
      <c r="H66" s="15">
        <f>+E66/D66</f>
        <v>810.83333333333337</v>
      </c>
      <c r="I66" s="15">
        <f t="shared" ref="I66:I77" si="0">+G66/D66</f>
        <v>336872783.33333331</v>
      </c>
      <c r="J66" s="15">
        <f>+G66/(E66+F66)</f>
        <v>25289.167344385362</v>
      </c>
    </row>
    <row r="67" spans="1:10" ht="11.45" customHeight="1" x14ac:dyDescent="0.15">
      <c r="A67" s="84"/>
      <c r="B67" s="83">
        <v>2</v>
      </c>
      <c r="C67" s="82"/>
      <c r="D67" s="15">
        <v>3</v>
      </c>
      <c r="E67" s="15" t="s">
        <v>127</v>
      </c>
      <c r="F67" s="15">
        <v>26644</v>
      </c>
      <c r="G67" s="15">
        <v>1261366800</v>
      </c>
      <c r="H67" s="15" t="s">
        <v>127</v>
      </c>
      <c r="I67" s="15">
        <f t="shared" si="0"/>
        <v>420455600</v>
      </c>
      <c r="J67" s="15">
        <f>+G67/(F67)</f>
        <v>47341.495270980333</v>
      </c>
    </row>
    <row r="68" spans="1:10" ht="11.45" customHeight="1" x14ac:dyDescent="0.15">
      <c r="A68" s="84"/>
      <c r="B68" s="83">
        <v>3</v>
      </c>
      <c r="C68" s="82"/>
      <c r="D68" s="15">
        <v>3</v>
      </c>
      <c r="E68" s="15">
        <v>3567</v>
      </c>
      <c r="F68" s="15">
        <v>44289</v>
      </c>
      <c r="G68" s="15">
        <v>1260276000</v>
      </c>
      <c r="H68" s="15">
        <f>+E68/D68</f>
        <v>1189</v>
      </c>
      <c r="I68" s="15">
        <f t="shared" si="0"/>
        <v>420092000</v>
      </c>
      <c r="J68" s="15">
        <f>+G68/(E68+F68)</f>
        <v>26334.754262788367</v>
      </c>
    </row>
    <row r="69" spans="1:10" ht="11.45" customHeight="1" x14ac:dyDescent="0.15">
      <c r="A69" s="84"/>
      <c r="B69" s="83">
        <v>4</v>
      </c>
      <c r="C69" s="82"/>
      <c r="D69" s="15">
        <v>7</v>
      </c>
      <c r="E69" s="15">
        <v>7473</v>
      </c>
      <c r="F69" s="15">
        <v>66036</v>
      </c>
      <c r="G69" s="15">
        <v>1923744200</v>
      </c>
      <c r="H69" s="15">
        <f>+E69/D69</f>
        <v>1067.5714285714287</v>
      </c>
      <c r="I69" s="15">
        <f t="shared" si="0"/>
        <v>274820600</v>
      </c>
      <c r="J69" s="15">
        <f>+G69/(E69+F69)</f>
        <v>26170.185963623502</v>
      </c>
    </row>
    <row r="70" spans="1:10" ht="11.45" customHeight="1" x14ac:dyDescent="0.15">
      <c r="A70" s="84"/>
      <c r="B70" s="83">
        <v>5</v>
      </c>
      <c r="C70" s="82"/>
      <c r="D70" s="15">
        <v>5</v>
      </c>
      <c r="E70" s="15">
        <v>3382</v>
      </c>
      <c r="F70" s="15">
        <v>41382</v>
      </c>
      <c r="G70" s="15">
        <v>1782057300</v>
      </c>
      <c r="H70" s="15">
        <f>+E70/D70</f>
        <v>676.4</v>
      </c>
      <c r="I70" s="15">
        <f t="shared" si="0"/>
        <v>356411460</v>
      </c>
      <c r="J70" s="15">
        <f>+G70/(E70+F70)</f>
        <v>39810.054954874453</v>
      </c>
    </row>
    <row r="71" spans="1:10" ht="11.45" customHeight="1" x14ac:dyDescent="0.15">
      <c r="A71" s="84"/>
      <c r="B71" s="83">
        <v>6</v>
      </c>
      <c r="C71" s="82"/>
      <c r="D71" s="15">
        <v>4</v>
      </c>
      <c r="E71" s="15">
        <v>10016</v>
      </c>
      <c r="F71" s="15">
        <v>118253</v>
      </c>
      <c r="G71" s="15">
        <v>4469608700</v>
      </c>
      <c r="H71" s="15">
        <f>+E71/D71</f>
        <v>2504</v>
      </c>
      <c r="I71" s="15">
        <f t="shared" si="0"/>
        <v>1117402175</v>
      </c>
      <c r="J71" s="15">
        <f>+G71/(E71+F71)</f>
        <v>34845.587788163939</v>
      </c>
    </row>
    <row r="72" spans="1:10" ht="11.45" customHeight="1" x14ac:dyDescent="0.15">
      <c r="A72" s="84"/>
      <c r="B72" s="83">
        <v>7</v>
      </c>
      <c r="C72" s="82"/>
      <c r="D72" s="15">
        <v>3</v>
      </c>
      <c r="E72" s="15" t="s">
        <v>127</v>
      </c>
      <c r="F72" s="15">
        <v>12676</v>
      </c>
      <c r="G72" s="15">
        <v>428566900</v>
      </c>
      <c r="H72" s="15" t="s">
        <v>127</v>
      </c>
      <c r="I72" s="15">
        <f t="shared" si="0"/>
        <v>142855633.33333334</v>
      </c>
      <c r="J72" s="15">
        <f>+G72/(F72)</f>
        <v>33809.316819185864</v>
      </c>
    </row>
    <row r="73" spans="1:10" ht="11.45" customHeight="1" x14ac:dyDescent="0.15">
      <c r="A73" s="84"/>
      <c r="B73" s="83">
        <v>8</v>
      </c>
      <c r="C73" s="82"/>
      <c r="D73" s="15">
        <v>3</v>
      </c>
      <c r="E73" s="15">
        <v>5597</v>
      </c>
      <c r="F73" s="15">
        <v>50639</v>
      </c>
      <c r="G73" s="15">
        <v>1465287300</v>
      </c>
      <c r="H73" s="15">
        <f>+E73/D73</f>
        <v>1865.6666666666667</v>
      </c>
      <c r="I73" s="15">
        <f t="shared" si="0"/>
        <v>488429100</v>
      </c>
      <c r="J73" s="15">
        <f>+G73/(E73+F73)</f>
        <v>26056.037058112241</v>
      </c>
    </row>
    <row r="74" spans="1:10" ht="11.45" customHeight="1" x14ac:dyDescent="0.15">
      <c r="A74" s="84"/>
      <c r="B74" s="83">
        <v>9</v>
      </c>
      <c r="C74" s="82"/>
      <c r="D74" s="15">
        <v>3</v>
      </c>
      <c r="E74" s="15" t="s">
        <v>127</v>
      </c>
      <c r="F74" s="15">
        <v>19566</v>
      </c>
      <c r="G74" s="15">
        <v>981951400</v>
      </c>
      <c r="H74" s="15" t="s">
        <v>127</v>
      </c>
      <c r="I74" s="15">
        <f t="shared" si="0"/>
        <v>327317133.33333331</v>
      </c>
      <c r="J74" s="15">
        <f>+G74/(F74)</f>
        <v>50186.619646325256</v>
      </c>
    </row>
    <row r="75" spans="1:10" ht="11.45" customHeight="1" x14ac:dyDescent="0.15">
      <c r="A75" s="84"/>
      <c r="B75" s="83">
        <v>10</v>
      </c>
      <c r="C75" s="82"/>
      <c r="D75" s="15">
        <v>4</v>
      </c>
      <c r="E75" s="15" t="s">
        <v>127</v>
      </c>
      <c r="F75" s="15">
        <v>33696</v>
      </c>
      <c r="G75" s="15">
        <v>1477379900</v>
      </c>
      <c r="H75" s="15" t="s">
        <v>127</v>
      </c>
      <c r="I75" s="15">
        <f t="shared" si="0"/>
        <v>369344975</v>
      </c>
      <c r="J75" s="15">
        <f>+G75/(F75)</f>
        <v>43844.370251661916</v>
      </c>
    </row>
    <row r="76" spans="1:10" ht="11.45" customHeight="1" x14ac:dyDescent="0.15">
      <c r="A76" s="84"/>
      <c r="B76" s="83">
        <v>11</v>
      </c>
      <c r="C76" s="82"/>
      <c r="D76" s="15">
        <v>5</v>
      </c>
      <c r="E76" s="15" t="s">
        <v>127</v>
      </c>
      <c r="F76" s="15">
        <v>36661</v>
      </c>
      <c r="G76" s="15">
        <v>1820726400</v>
      </c>
      <c r="H76" s="15" t="s">
        <v>127</v>
      </c>
      <c r="I76" s="15">
        <f t="shared" si="0"/>
        <v>364145280</v>
      </c>
      <c r="J76" s="15">
        <f>+G76/(F76)</f>
        <v>49663.849867706827</v>
      </c>
    </row>
    <row r="77" spans="1:10" ht="11.45" customHeight="1" x14ac:dyDescent="0.15">
      <c r="A77" s="81"/>
      <c r="B77" s="80">
        <v>12</v>
      </c>
      <c r="C77" s="79"/>
      <c r="D77" s="21">
        <v>13</v>
      </c>
      <c r="E77" s="21">
        <v>11948</v>
      </c>
      <c r="F77" s="21">
        <v>176041</v>
      </c>
      <c r="G77" s="21">
        <v>7610921300</v>
      </c>
      <c r="H77" s="21">
        <f>+E77/D77</f>
        <v>919.07692307692309</v>
      </c>
      <c r="I77" s="21">
        <f t="shared" si="0"/>
        <v>585455484.61538458</v>
      </c>
      <c r="J77" s="21">
        <f>+G77/(E77+F77)</f>
        <v>40485.992797450912</v>
      </c>
    </row>
    <row r="78" spans="1:10" ht="12" customHeight="1" x14ac:dyDescent="0.15">
      <c r="A78" s="78" t="s">
        <v>126</v>
      </c>
      <c r="B78" s="57"/>
      <c r="C78" s="57"/>
      <c r="D78" s="77"/>
      <c r="F78" s="26"/>
    </row>
    <row r="79" spans="1:10" ht="12" customHeight="1" x14ac:dyDescent="0.15"/>
    <row r="80" spans="1:10" ht="12" customHeight="1" x14ac:dyDescent="0.15"/>
  </sheetData>
  <mergeCells count="2">
    <mergeCell ref="A1:J2"/>
    <mergeCell ref="A3:C5"/>
  </mergeCells>
  <phoneticPr fontId="2"/>
  <printOptions horizontalCentered="1"/>
  <pageMargins left="0.39370078740157483" right="0.39370078740157483" top="0.78740157480314965" bottom="0.39370078740157483" header="0.31496062992125984" footer="0.31496062992125984"/>
  <pageSetup paperSize="9" scale="87" orientation="portrait" cellComments="asDisplayed" horizontalDpi="300" verticalDpi="300" r:id="rId1"/>
  <headerFooter differentOddEven="1">
    <evenHeader>&amp;R&amp;"ＭＳ 明朝,標準" 14 行財政</even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showGridLines="0" zoomScaleNormal="100" zoomScaleSheetLayoutView="100" workbookViewId="0">
      <selection sqref="A1:I2"/>
    </sheetView>
  </sheetViews>
  <sheetFormatPr defaultColWidth="7.5" defaultRowHeight="7.7" customHeight="1" x14ac:dyDescent="0.15"/>
  <cols>
    <col min="1" max="2" width="4.5" style="47" customWidth="1"/>
    <col min="3" max="3" width="3" style="47" customWidth="1"/>
    <col min="4" max="4" width="12" style="47" customWidth="1"/>
    <col min="5" max="7" width="13.5" style="47" customWidth="1"/>
    <col min="8" max="9" width="10.5" style="47" customWidth="1"/>
    <col min="10" max="16384" width="7.5" style="47"/>
  </cols>
  <sheetData>
    <row r="1" spans="1:9" ht="12" customHeight="1" x14ac:dyDescent="0.15">
      <c r="A1" s="312" t="s">
        <v>125</v>
      </c>
      <c r="B1" s="312"/>
      <c r="C1" s="312"/>
      <c r="D1" s="312"/>
      <c r="E1" s="312"/>
      <c r="F1" s="312"/>
      <c r="G1" s="312"/>
      <c r="H1" s="312"/>
      <c r="I1" s="312"/>
    </row>
    <row r="2" spans="1:9" ht="12" customHeight="1" x14ac:dyDescent="0.15">
      <c r="A2" s="312"/>
      <c r="B2" s="312"/>
      <c r="C2" s="312"/>
      <c r="D2" s="312"/>
      <c r="E2" s="312"/>
      <c r="F2" s="312"/>
      <c r="G2" s="312"/>
      <c r="H2" s="312"/>
      <c r="I2" s="312"/>
    </row>
    <row r="3" spans="1:9" ht="12" customHeight="1" x14ac:dyDescent="0.15">
      <c r="A3" s="313" t="s">
        <v>124</v>
      </c>
      <c r="B3" s="313"/>
      <c r="C3" s="313"/>
      <c r="D3" s="313"/>
      <c r="E3" s="313"/>
      <c r="F3" s="313"/>
      <c r="G3" s="313"/>
      <c r="H3" s="313"/>
      <c r="I3" s="313"/>
    </row>
    <row r="4" spans="1:9" ht="12" customHeight="1" x14ac:dyDescent="0.15">
      <c r="A4" s="314" t="s">
        <v>123</v>
      </c>
      <c r="B4" s="314"/>
      <c r="C4" s="314"/>
      <c r="D4" s="317" t="s">
        <v>122</v>
      </c>
      <c r="E4" s="320" t="s">
        <v>121</v>
      </c>
      <c r="F4" s="76"/>
      <c r="G4" s="76"/>
      <c r="H4" s="320" t="s">
        <v>120</v>
      </c>
      <c r="I4" s="320" t="s">
        <v>119</v>
      </c>
    </row>
    <row r="5" spans="1:9" ht="12" customHeight="1" x14ac:dyDescent="0.15">
      <c r="A5" s="315"/>
      <c r="B5" s="315"/>
      <c r="C5" s="315"/>
      <c r="D5" s="318"/>
      <c r="E5" s="321"/>
      <c r="F5" s="75" t="s">
        <v>118</v>
      </c>
      <c r="G5" s="75" t="s">
        <v>118</v>
      </c>
      <c r="H5" s="321"/>
      <c r="I5" s="321"/>
    </row>
    <row r="6" spans="1:9" ht="12" customHeight="1" x14ac:dyDescent="0.15">
      <c r="A6" s="316"/>
      <c r="B6" s="316"/>
      <c r="C6" s="316"/>
      <c r="D6" s="319"/>
      <c r="E6" s="322"/>
      <c r="F6" s="74" t="s">
        <v>117</v>
      </c>
      <c r="G6" s="74" t="s">
        <v>116</v>
      </c>
      <c r="H6" s="322"/>
      <c r="I6" s="322"/>
    </row>
    <row r="7" spans="1:9" ht="12" customHeight="1" x14ac:dyDescent="0.15">
      <c r="A7" s="73" t="s">
        <v>115</v>
      </c>
      <c r="B7" s="71">
        <v>30</v>
      </c>
      <c r="C7" s="71" t="s">
        <v>114</v>
      </c>
      <c r="D7" s="72">
        <v>4209</v>
      </c>
      <c r="E7" s="69">
        <v>3876</v>
      </c>
      <c r="F7" s="69">
        <v>200</v>
      </c>
      <c r="G7" s="69">
        <v>497</v>
      </c>
      <c r="H7" s="69">
        <v>102</v>
      </c>
      <c r="I7" s="69">
        <v>232</v>
      </c>
    </row>
    <row r="8" spans="1:9" ht="12" customHeight="1" x14ac:dyDescent="0.15">
      <c r="A8" s="73"/>
      <c r="B8" s="71">
        <f>SUM(B7+1)</f>
        <v>31</v>
      </c>
      <c r="C8" s="71"/>
      <c r="D8" s="72">
        <v>4261</v>
      </c>
      <c r="E8" s="69">
        <v>3935</v>
      </c>
      <c r="F8" s="69">
        <v>189</v>
      </c>
      <c r="G8" s="69">
        <v>500</v>
      </c>
      <c r="H8" s="69">
        <v>101</v>
      </c>
      <c r="I8" s="69">
        <v>225</v>
      </c>
    </row>
    <row r="9" spans="1:9" ht="12" customHeight="1" x14ac:dyDescent="0.15">
      <c r="A9" s="71" t="s">
        <v>113</v>
      </c>
      <c r="B9" s="71">
        <v>2</v>
      </c>
      <c r="C9" s="71"/>
      <c r="D9" s="72">
        <v>4324</v>
      </c>
      <c r="E9" s="69">
        <v>4002</v>
      </c>
      <c r="F9" s="69">
        <v>175</v>
      </c>
      <c r="G9" s="69">
        <v>502</v>
      </c>
      <c r="H9" s="69">
        <v>98</v>
      </c>
      <c r="I9" s="69">
        <v>224</v>
      </c>
    </row>
    <row r="10" spans="1:9" ht="12" customHeight="1" x14ac:dyDescent="0.15">
      <c r="A10" s="71"/>
      <c r="B10" s="71">
        <v>3</v>
      </c>
      <c r="C10" s="70"/>
      <c r="D10" s="69">
        <v>4328</v>
      </c>
      <c r="E10" s="69">
        <v>4007</v>
      </c>
      <c r="F10" s="69">
        <v>162</v>
      </c>
      <c r="G10" s="69">
        <v>506</v>
      </c>
      <c r="H10" s="69">
        <v>102</v>
      </c>
      <c r="I10" s="69">
        <v>219</v>
      </c>
    </row>
    <row r="11" spans="1:9" ht="12" customHeight="1" x14ac:dyDescent="0.15">
      <c r="A11" s="68"/>
      <c r="B11" s="68">
        <v>4</v>
      </c>
      <c r="C11" s="67"/>
      <c r="D11" s="66">
        <v>4296</v>
      </c>
      <c r="E11" s="66">
        <v>3985</v>
      </c>
      <c r="F11" s="66">
        <v>152</v>
      </c>
      <c r="G11" s="66">
        <v>504</v>
      </c>
      <c r="H11" s="66">
        <v>102</v>
      </c>
      <c r="I11" s="66">
        <v>209</v>
      </c>
    </row>
    <row r="12" spans="1:9" ht="12" customHeight="1" x14ac:dyDescent="0.15">
      <c r="A12" s="65" t="s">
        <v>112</v>
      </c>
      <c r="B12" s="64"/>
      <c r="C12" s="64"/>
      <c r="D12" s="64"/>
      <c r="E12" s="64"/>
      <c r="F12" s="64"/>
      <c r="G12" s="64"/>
      <c r="H12" s="64"/>
      <c r="I12" s="64"/>
    </row>
    <row r="13" spans="1:9" ht="12" customHeight="1" x14ac:dyDescent="0.15"/>
    <row r="14" spans="1:9" ht="12" customHeight="1" x14ac:dyDescent="0.15"/>
  </sheetData>
  <mergeCells count="7">
    <mergeCell ref="A1:I2"/>
    <mergeCell ref="A3:I3"/>
    <mergeCell ref="A4:C6"/>
    <mergeCell ref="D4:D6"/>
    <mergeCell ref="E4:E6"/>
    <mergeCell ref="H4:H6"/>
    <mergeCell ref="I4:I6"/>
  </mergeCells>
  <phoneticPr fontId="2"/>
  <printOptions horizontalCentered="1"/>
  <pageMargins left="0.39370078740157483" right="0.39370078740157483" top="0.78740157480314965" bottom="0.39370078740157483" header="0.31496062992125984" footer="0.31496062992125984"/>
  <pageSetup paperSize="9" scale="87" orientation="portrait" cellComments="asDisplayed" horizontalDpi="300" verticalDpi="300" r:id="rId1"/>
  <headerFooter differentOddEven="1">
    <evenHeader>&amp;R&amp;"ＭＳ 明朝,標準" 14 行財政</even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showGridLines="0" zoomScaleNormal="100" zoomScaleSheetLayoutView="100" workbookViewId="0">
      <selection sqref="A1:H2"/>
    </sheetView>
  </sheetViews>
  <sheetFormatPr defaultColWidth="7.5" defaultRowHeight="7.7" customHeight="1" x14ac:dyDescent="0.15"/>
  <cols>
    <col min="1" max="1" width="4.5" style="47" customWidth="1"/>
    <col min="2" max="2" width="3" style="47" customWidth="1"/>
    <col min="3" max="3" width="4.5" style="47" customWidth="1"/>
    <col min="4" max="4" width="13.5" style="47" customWidth="1"/>
    <col min="5" max="8" width="15" style="47" customWidth="1"/>
    <col min="9" max="16384" width="7.5" style="47"/>
  </cols>
  <sheetData>
    <row r="1" spans="1:8" ht="12" customHeight="1" x14ac:dyDescent="0.15">
      <c r="A1" s="256" t="s">
        <v>366</v>
      </c>
      <c r="B1" s="256"/>
      <c r="C1" s="256"/>
      <c r="D1" s="256"/>
      <c r="E1" s="256"/>
      <c r="F1" s="256"/>
      <c r="G1" s="256"/>
      <c r="H1" s="256"/>
    </row>
    <row r="2" spans="1:8" ht="12" customHeight="1" x14ac:dyDescent="0.15">
      <c r="A2" s="256"/>
      <c r="B2" s="256"/>
      <c r="C2" s="256"/>
      <c r="D2" s="256"/>
      <c r="E2" s="256"/>
      <c r="F2" s="256"/>
      <c r="G2" s="256"/>
      <c r="H2" s="256"/>
    </row>
    <row r="3" spans="1:8" ht="12" customHeight="1" x14ac:dyDescent="0.15">
      <c r="A3" s="96"/>
      <c r="B3" s="96"/>
      <c r="C3" s="96"/>
      <c r="D3" s="96"/>
      <c r="E3" s="96"/>
      <c r="F3" s="96"/>
    </row>
    <row r="4" spans="1:8" ht="12" customHeight="1" x14ac:dyDescent="0.15">
      <c r="A4" s="334" t="s">
        <v>214</v>
      </c>
      <c r="B4" s="335"/>
      <c r="C4" s="335"/>
      <c r="D4" s="335" t="s">
        <v>365</v>
      </c>
      <c r="E4" s="335" t="s">
        <v>364</v>
      </c>
      <c r="F4" s="335" t="s">
        <v>363</v>
      </c>
      <c r="G4" s="335" t="s">
        <v>362</v>
      </c>
      <c r="H4" s="323" t="s">
        <v>361</v>
      </c>
    </row>
    <row r="5" spans="1:8" ht="12" customHeight="1" x14ac:dyDescent="0.15">
      <c r="A5" s="336"/>
      <c r="B5" s="332"/>
      <c r="C5" s="332"/>
      <c r="D5" s="332"/>
      <c r="E5" s="332"/>
      <c r="F5" s="332"/>
      <c r="G5" s="332"/>
      <c r="H5" s="324"/>
    </row>
    <row r="6" spans="1:8" ht="12" customHeight="1" x14ac:dyDescent="0.15">
      <c r="A6" s="337"/>
      <c r="B6" s="333"/>
      <c r="C6" s="333"/>
      <c r="D6" s="333"/>
      <c r="E6" s="333"/>
      <c r="F6" s="333"/>
      <c r="G6" s="333"/>
      <c r="H6" s="325"/>
    </row>
    <row r="7" spans="1:8" ht="12" customHeight="1" x14ac:dyDescent="0.15">
      <c r="A7" s="201" t="s">
        <v>213</v>
      </c>
      <c r="B7" s="201">
        <v>29</v>
      </c>
      <c r="C7" s="200" t="s">
        <v>214</v>
      </c>
      <c r="D7" s="199">
        <v>62036</v>
      </c>
      <c r="E7" s="198">
        <v>11472</v>
      </c>
      <c r="F7" s="198">
        <v>12235</v>
      </c>
      <c r="G7" s="198">
        <v>211</v>
      </c>
      <c r="H7" s="198">
        <v>135706</v>
      </c>
    </row>
    <row r="8" spans="1:8" ht="12" customHeight="1" x14ac:dyDescent="0.15">
      <c r="A8" s="201"/>
      <c r="B8" s="201">
        <f>SUM(B7+1)</f>
        <v>30</v>
      </c>
      <c r="C8" s="200"/>
      <c r="D8" s="199">
        <v>60907</v>
      </c>
      <c r="E8" s="198">
        <v>12280</v>
      </c>
      <c r="F8" s="198">
        <v>11556</v>
      </c>
      <c r="G8" s="198">
        <v>216</v>
      </c>
      <c r="H8" s="198">
        <v>132762</v>
      </c>
    </row>
    <row r="9" spans="1:8" ht="12" customHeight="1" x14ac:dyDescent="0.15">
      <c r="A9" s="201" t="s">
        <v>113</v>
      </c>
      <c r="B9" s="201" t="s">
        <v>211</v>
      </c>
      <c r="C9" s="200"/>
      <c r="D9" s="199">
        <v>61259</v>
      </c>
      <c r="E9" s="198">
        <v>12216</v>
      </c>
      <c r="F9" s="198">
        <v>11480</v>
      </c>
      <c r="G9" s="198">
        <v>278</v>
      </c>
      <c r="H9" s="198">
        <v>128687</v>
      </c>
    </row>
    <row r="10" spans="1:8" ht="12" customHeight="1" x14ac:dyDescent="0.15">
      <c r="A10" s="201"/>
      <c r="B10" s="201">
        <v>2</v>
      </c>
      <c r="C10" s="200"/>
      <c r="D10" s="199">
        <v>55300</v>
      </c>
      <c r="E10" s="198">
        <v>12572</v>
      </c>
      <c r="F10" s="198">
        <v>8048</v>
      </c>
      <c r="G10" s="198">
        <v>252</v>
      </c>
      <c r="H10" s="198">
        <v>127130</v>
      </c>
    </row>
    <row r="11" spans="1:8" ht="12" customHeight="1" x14ac:dyDescent="0.15">
      <c r="A11" s="197"/>
      <c r="B11" s="197">
        <v>3</v>
      </c>
      <c r="C11" s="200"/>
      <c r="D11" s="195">
        <v>56719</v>
      </c>
      <c r="E11" s="194">
        <v>13055</v>
      </c>
      <c r="F11" s="194">
        <v>7020</v>
      </c>
      <c r="G11" s="194">
        <v>273</v>
      </c>
      <c r="H11" s="194">
        <v>120310</v>
      </c>
    </row>
    <row r="12" spans="1:8" ht="12" customHeight="1" x14ac:dyDescent="0.15">
      <c r="A12" s="326" t="s">
        <v>214</v>
      </c>
      <c r="B12" s="327"/>
      <c r="C12" s="327"/>
      <c r="D12" s="332" t="s">
        <v>360</v>
      </c>
      <c r="E12" s="332" t="s">
        <v>359</v>
      </c>
      <c r="F12" s="332" t="s">
        <v>358</v>
      </c>
      <c r="G12" s="332" t="s">
        <v>357</v>
      </c>
      <c r="H12" s="323" t="s">
        <v>356</v>
      </c>
    </row>
    <row r="13" spans="1:8" ht="12" customHeight="1" x14ac:dyDescent="0.15">
      <c r="A13" s="328"/>
      <c r="B13" s="329"/>
      <c r="C13" s="329"/>
      <c r="D13" s="332"/>
      <c r="E13" s="332"/>
      <c r="F13" s="332"/>
      <c r="G13" s="332"/>
      <c r="H13" s="324"/>
    </row>
    <row r="14" spans="1:8" ht="12" customHeight="1" x14ac:dyDescent="0.15">
      <c r="A14" s="330"/>
      <c r="B14" s="331"/>
      <c r="C14" s="331"/>
      <c r="D14" s="333"/>
      <c r="E14" s="333"/>
      <c r="F14" s="333"/>
      <c r="G14" s="333"/>
      <c r="H14" s="325"/>
    </row>
    <row r="15" spans="1:8" ht="12" customHeight="1" x14ac:dyDescent="0.15">
      <c r="A15" s="201" t="s">
        <v>213</v>
      </c>
      <c r="B15" s="201">
        <v>29</v>
      </c>
      <c r="C15" s="200" t="s">
        <v>214</v>
      </c>
      <c r="D15" s="199">
        <v>3890</v>
      </c>
      <c r="E15" s="198">
        <v>252185</v>
      </c>
      <c r="F15" s="198">
        <v>16982</v>
      </c>
      <c r="G15" s="198">
        <v>14727</v>
      </c>
      <c r="H15" s="198">
        <v>2395</v>
      </c>
    </row>
    <row r="16" spans="1:8" ht="12" customHeight="1" x14ac:dyDescent="0.15">
      <c r="A16" s="201"/>
      <c r="B16" s="201">
        <f>SUM(B15+1)</f>
        <v>30</v>
      </c>
      <c r="C16" s="200"/>
      <c r="D16" s="199">
        <v>3714</v>
      </c>
      <c r="E16" s="198">
        <v>249428</v>
      </c>
      <c r="F16" s="198">
        <v>16757</v>
      </c>
      <c r="G16" s="198">
        <v>14501</v>
      </c>
      <c r="H16" s="198">
        <v>2479</v>
      </c>
    </row>
    <row r="17" spans="1:8" ht="12" customHeight="1" x14ac:dyDescent="0.15">
      <c r="A17" s="201" t="s">
        <v>113</v>
      </c>
      <c r="B17" s="201" t="s">
        <v>211</v>
      </c>
      <c r="C17" s="200"/>
      <c r="D17" s="199">
        <v>3628</v>
      </c>
      <c r="E17" s="198">
        <v>242346</v>
      </c>
      <c r="F17" s="198">
        <v>17254</v>
      </c>
      <c r="G17" s="198">
        <v>14724</v>
      </c>
      <c r="H17" s="198">
        <v>2483</v>
      </c>
    </row>
    <row r="18" spans="1:8" ht="12" customHeight="1" x14ac:dyDescent="0.15">
      <c r="A18" s="201"/>
      <c r="B18" s="201">
        <v>2</v>
      </c>
      <c r="C18" s="200"/>
      <c r="D18" s="199">
        <v>3560</v>
      </c>
      <c r="E18" s="198">
        <v>243131</v>
      </c>
      <c r="F18" s="198">
        <v>17190</v>
      </c>
      <c r="G18" s="198">
        <v>13212</v>
      </c>
      <c r="H18" s="198">
        <v>2436</v>
      </c>
    </row>
    <row r="19" spans="1:8" ht="12" customHeight="1" x14ac:dyDescent="0.15">
      <c r="A19" s="197"/>
      <c r="B19" s="197">
        <v>3</v>
      </c>
      <c r="C19" s="196"/>
      <c r="D19" s="195">
        <v>3731</v>
      </c>
      <c r="E19" s="194">
        <v>241320</v>
      </c>
      <c r="F19" s="194">
        <v>17625</v>
      </c>
      <c r="G19" s="194">
        <v>10327</v>
      </c>
      <c r="H19" s="194">
        <v>2231</v>
      </c>
    </row>
    <row r="20" spans="1:8" ht="12" customHeight="1" x14ac:dyDescent="0.15">
      <c r="A20" s="185" t="s">
        <v>355</v>
      </c>
      <c r="B20" s="96"/>
      <c r="C20" s="96"/>
      <c r="D20" s="96"/>
      <c r="E20" s="96"/>
      <c r="F20" s="96"/>
      <c r="H20" s="96"/>
    </row>
    <row r="21" spans="1:8" ht="12" customHeight="1" x14ac:dyDescent="0.15">
      <c r="A21" s="96" t="s">
        <v>354</v>
      </c>
      <c r="B21" s="96"/>
      <c r="C21" s="96"/>
      <c r="D21" s="96"/>
      <c r="E21" s="96"/>
      <c r="F21" s="96"/>
      <c r="H21" s="96"/>
    </row>
    <row r="22" spans="1:8" ht="12" customHeight="1" x14ac:dyDescent="0.15"/>
    <row r="23" spans="1:8" ht="12" customHeight="1" x14ac:dyDescent="0.15"/>
  </sheetData>
  <mergeCells count="13">
    <mergeCell ref="A1:H2"/>
    <mergeCell ref="A4:C6"/>
    <mergeCell ref="D4:D6"/>
    <mergeCell ref="E4:E6"/>
    <mergeCell ref="F4:F6"/>
    <mergeCell ref="G4:G6"/>
    <mergeCell ref="H4:H6"/>
    <mergeCell ref="H12:H14"/>
    <mergeCell ref="A12:C14"/>
    <mergeCell ref="D12:D14"/>
    <mergeCell ref="E12:E14"/>
    <mergeCell ref="F12:F14"/>
    <mergeCell ref="G12:G14"/>
  </mergeCells>
  <phoneticPr fontId="2"/>
  <printOptions horizontalCentered="1"/>
  <pageMargins left="0.39370078740157483" right="0.39370078740157483" top="0.78740157480314965" bottom="0.39370078740157483" header="0.31496062992125984" footer="0.31496062992125984"/>
  <pageSetup paperSize="9" scale="87" orientation="portrait" cellComments="asDisplayed" horizontalDpi="300" verticalDpi="300" r:id="rId1"/>
  <headerFooter differentOddEven="1">
    <evenHeader>&amp;R&amp;"ＭＳ 明朝,標準" 14 行財政</even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showGridLines="0" zoomScaleNormal="100" zoomScaleSheetLayoutView="100" workbookViewId="0">
      <selection sqref="A1:K2"/>
    </sheetView>
  </sheetViews>
  <sheetFormatPr defaultColWidth="7.5" defaultRowHeight="7.7" customHeight="1" x14ac:dyDescent="0.15"/>
  <cols>
    <col min="1" max="1" width="4.5" style="47" customWidth="1"/>
    <col min="2" max="2" width="3" style="47" customWidth="1"/>
    <col min="3" max="3" width="4.5" style="47" customWidth="1"/>
    <col min="4" max="4" width="10.5" style="47" customWidth="1"/>
    <col min="5" max="11" width="9" style="47" customWidth="1"/>
    <col min="12" max="12" width="7.5" style="47" customWidth="1"/>
    <col min="13" max="16384" width="7.5" style="47"/>
  </cols>
  <sheetData>
    <row r="1" spans="1:11" ht="12" customHeight="1" x14ac:dyDescent="0.15">
      <c r="A1" s="256" t="s">
        <v>353</v>
      </c>
      <c r="B1" s="256"/>
      <c r="C1" s="256"/>
      <c r="D1" s="256"/>
      <c r="E1" s="256"/>
      <c r="F1" s="256"/>
      <c r="G1" s="256"/>
      <c r="H1" s="256"/>
      <c r="I1" s="256"/>
      <c r="J1" s="256"/>
      <c r="K1" s="256"/>
    </row>
    <row r="2" spans="1:11" ht="12" customHeight="1" x14ac:dyDescent="0.15">
      <c r="A2" s="256"/>
      <c r="B2" s="256"/>
      <c r="C2" s="256"/>
      <c r="D2" s="256"/>
      <c r="E2" s="256"/>
      <c r="F2" s="256"/>
      <c r="G2" s="256"/>
      <c r="H2" s="256"/>
      <c r="I2" s="256"/>
      <c r="J2" s="256"/>
      <c r="K2" s="256"/>
    </row>
    <row r="3" spans="1:11" ht="12" customHeight="1" x14ac:dyDescent="0.15">
      <c r="A3" s="109"/>
      <c r="B3" s="109"/>
      <c r="C3" s="109"/>
      <c r="D3" s="109"/>
      <c r="E3" s="109"/>
      <c r="F3" s="109"/>
      <c r="G3" s="109"/>
      <c r="H3" s="109"/>
      <c r="I3" s="109"/>
      <c r="J3" s="109"/>
      <c r="K3" s="109"/>
    </row>
    <row r="4" spans="1:11" ht="36" customHeight="1" x14ac:dyDescent="0.15">
      <c r="A4" s="340" t="s">
        <v>214</v>
      </c>
      <c r="B4" s="341"/>
      <c r="C4" s="341"/>
      <c r="D4" s="192" t="s">
        <v>352</v>
      </c>
      <c r="E4" s="193" t="s">
        <v>351</v>
      </c>
      <c r="F4" s="191" t="s">
        <v>350</v>
      </c>
      <c r="G4" s="191" t="s">
        <v>349</v>
      </c>
      <c r="H4" s="191" t="s">
        <v>348</v>
      </c>
      <c r="I4" s="191" t="s">
        <v>347</v>
      </c>
      <c r="J4" s="191" t="s">
        <v>346</v>
      </c>
      <c r="K4" s="190" t="s">
        <v>345</v>
      </c>
    </row>
    <row r="5" spans="1:11" ht="12" customHeight="1" x14ac:dyDescent="0.15">
      <c r="A5" s="124" t="s">
        <v>213</v>
      </c>
      <c r="B5" s="124">
        <v>29</v>
      </c>
      <c r="C5" s="189" t="s">
        <v>212</v>
      </c>
      <c r="D5" s="188">
        <v>5616</v>
      </c>
      <c r="E5" s="188">
        <v>250</v>
      </c>
      <c r="F5" s="188">
        <v>275</v>
      </c>
      <c r="G5" s="188">
        <v>1234</v>
      </c>
      <c r="H5" s="188">
        <v>575</v>
      </c>
      <c r="I5" s="188">
        <v>781</v>
      </c>
      <c r="J5" s="188">
        <v>164</v>
      </c>
      <c r="K5" s="188">
        <v>228</v>
      </c>
    </row>
    <row r="6" spans="1:11" ht="12" customHeight="1" x14ac:dyDescent="0.15">
      <c r="A6" s="124"/>
      <c r="B6" s="124">
        <f>SUM(B5+1)</f>
        <v>30</v>
      </c>
      <c r="C6" s="189"/>
      <c r="D6" s="188">
        <v>5265</v>
      </c>
      <c r="E6" s="188">
        <v>222</v>
      </c>
      <c r="F6" s="188">
        <v>288</v>
      </c>
      <c r="G6" s="188">
        <v>1219</v>
      </c>
      <c r="H6" s="188">
        <v>479</v>
      </c>
      <c r="I6" s="188">
        <v>674</v>
      </c>
      <c r="J6" s="188">
        <v>169</v>
      </c>
      <c r="K6" s="188">
        <v>225</v>
      </c>
    </row>
    <row r="7" spans="1:11" ht="12" customHeight="1" x14ac:dyDescent="0.15">
      <c r="A7" s="124" t="s">
        <v>113</v>
      </c>
      <c r="B7" s="124" t="s">
        <v>211</v>
      </c>
      <c r="C7" s="189"/>
      <c r="D7" s="188">
        <v>5616</v>
      </c>
      <c r="E7" s="188">
        <v>242</v>
      </c>
      <c r="F7" s="188">
        <v>290</v>
      </c>
      <c r="G7" s="188">
        <v>1237</v>
      </c>
      <c r="H7" s="188">
        <v>449</v>
      </c>
      <c r="I7" s="188">
        <v>832</v>
      </c>
      <c r="J7" s="188">
        <v>200</v>
      </c>
      <c r="K7" s="188">
        <v>259</v>
      </c>
    </row>
    <row r="8" spans="1:11" ht="12" customHeight="1" x14ac:dyDescent="0.15">
      <c r="A8" s="124"/>
      <c r="B8" s="124">
        <v>2</v>
      </c>
      <c r="C8" s="189"/>
      <c r="D8" s="188">
        <v>4417</v>
      </c>
      <c r="E8" s="188">
        <v>155</v>
      </c>
      <c r="F8" s="188">
        <v>254</v>
      </c>
      <c r="G8" s="188">
        <v>951</v>
      </c>
      <c r="H8" s="188">
        <v>337</v>
      </c>
      <c r="I8" s="188">
        <v>545</v>
      </c>
      <c r="J8" s="188">
        <v>127</v>
      </c>
      <c r="K8" s="188">
        <v>185</v>
      </c>
    </row>
    <row r="9" spans="1:11" ht="12" customHeight="1" x14ac:dyDescent="0.15">
      <c r="A9" s="122"/>
      <c r="B9" s="122">
        <v>3</v>
      </c>
      <c r="C9" s="189"/>
      <c r="D9" s="186">
        <v>4542</v>
      </c>
      <c r="E9" s="186">
        <v>141</v>
      </c>
      <c r="F9" s="186">
        <v>253</v>
      </c>
      <c r="G9" s="186">
        <v>1010</v>
      </c>
      <c r="H9" s="186">
        <v>269</v>
      </c>
      <c r="I9" s="186">
        <v>545</v>
      </c>
      <c r="J9" s="186">
        <v>142</v>
      </c>
      <c r="K9" s="186">
        <v>249</v>
      </c>
    </row>
    <row r="10" spans="1:11" ht="36" customHeight="1" x14ac:dyDescent="0.15">
      <c r="A10" s="338" t="s">
        <v>214</v>
      </c>
      <c r="B10" s="339"/>
      <c r="C10" s="339"/>
      <c r="D10" s="192" t="s">
        <v>344</v>
      </c>
      <c r="E10" s="191" t="s">
        <v>343</v>
      </c>
      <c r="F10" s="191" t="s">
        <v>342</v>
      </c>
      <c r="G10" s="191" t="s">
        <v>341</v>
      </c>
      <c r="H10" s="191" t="s">
        <v>340</v>
      </c>
      <c r="I10" s="191" t="s">
        <v>339</v>
      </c>
      <c r="J10" s="191" t="s">
        <v>338</v>
      </c>
      <c r="K10" s="190" t="s">
        <v>157</v>
      </c>
    </row>
    <row r="11" spans="1:11" ht="12" customHeight="1" x14ac:dyDescent="0.15">
      <c r="A11" s="124" t="s">
        <v>213</v>
      </c>
      <c r="B11" s="124">
        <v>29</v>
      </c>
      <c r="C11" s="189" t="s">
        <v>212</v>
      </c>
      <c r="D11" s="188">
        <v>421</v>
      </c>
      <c r="E11" s="188">
        <v>129</v>
      </c>
      <c r="F11" s="188">
        <v>329</v>
      </c>
      <c r="G11" s="188">
        <v>128</v>
      </c>
      <c r="H11" s="188">
        <v>28</v>
      </c>
      <c r="I11" s="188">
        <v>209</v>
      </c>
      <c r="J11" s="188">
        <v>66</v>
      </c>
      <c r="K11" s="188">
        <v>799</v>
      </c>
    </row>
    <row r="12" spans="1:11" ht="12" customHeight="1" x14ac:dyDescent="0.15">
      <c r="A12" s="124"/>
      <c r="B12" s="124">
        <f>SUM(B11+1)</f>
        <v>30</v>
      </c>
      <c r="C12" s="189"/>
      <c r="D12" s="188">
        <v>353</v>
      </c>
      <c r="E12" s="188">
        <v>104</v>
      </c>
      <c r="F12" s="188">
        <v>389</v>
      </c>
      <c r="G12" s="188">
        <v>151</v>
      </c>
      <c r="H12" s="188">
        <v>5</v>
      </c>
      <c r="I12" s="188">
        <v>190</v>
      </c>
      <c r="J12" s="188">
        <v>58</v>
      </c>
      <c r="K12" s="188">
        <v>739</v>
      </c>
    </row>
    <row r="13" spans="1:11" ht="12" customHeight="1" x14ac:dyDescent="0.15">
      <c r="A13" s="124" t="s">
        <v>113</v>
      </c>
      <c r="B13" s="124" t="s">
        <v>211</v>
      </c>
      <c r="C13" s="189"/>
      <c r="D13" s="188">
        <v>395</v>
      </c>
      <c r="E13" s="188">
        <v>115</v>
      </c>
      <c r="F13" s="188">
        <v>410</v>
      </c>
      <c r="G13" s="188">
        <v>165</v>
      </c>
      <c r="H13" s="188">
        <v>6</v>
      </c>
      <c r="I13" s="188">
        <v>190</v>
      </c>
      <c r="J13" s="188">
        <v>67</v>
      </c>
      <c r="K13" s="188">
        <v>759</v>
      </c>
    </row>
    <row r="14" spans="1:11" ht="12" customHeight="1" x14ac:dyDescent="0.15">
      <c r="A14" s="124"/>
      <c r="B14" s="124">
        <v>2</v>
      </c>
      <c r="C14" s="189"/>
      <c r="D14" s="188">
        <v>262</v>
      </c>
      <c r="E14" s="188">
        <v>125</v>
      </c>
      <c r="F14" s="188">
        <v>408</v>
      </c>
      <c r="G14" s="188">
        <v>162</v>
      </c>
      <c r="H14" s="188">
        <v>10</v>
      </c>
      <c r="I14" s="188">
        <v>79</v>
      </c>
      <c r="J14" s="188">
        <v>56</v>
      </c>
      <c r="K14" s="188">
        <v>761</v>
      </c>
    </row>
    <row r="15" spans="1:11" ht="12" customHeight="1" x14ac:dyDescent="0.15">
      <c r="A15" s="122"/>
      <c r="B15" s="122">
        <v>3</v>
      </c>
      <c r="C15" s="187"/>
      <c r="D15" s="186">
        <v>255</v>
      </c>
      <c r="E15" s="186">
        <v>119</v>
      </c>
      <c r="F15" s="186">
        <v>425</v>
      </c>
      <c r="G15" s="186">
        <v>195</v>
      </c>
      <c r="H15" s="186">
        <v>4</v>
      </c>
      <c r="I15" s="186">
        <v>92</v>
      </c>
      <c r="J15" s="186">
        <v>49</v>
      </c>
      <c r="K15" s="186">
        <v>794</v>
      </c>
    </row>
    <row r="16" spans="1:11" ht="12" customHeight="1" x14ac:dyDescent="0.15">
      <c r="A16" s="185" t="s">
        <v>337</v>
      </c>
      <c r="B16" s="96"/>
      <c r="C16" s="96"/>
      <c r="D16" s="96"/>
      <c r="E16" s="96"/>
    </row>
    <row r="17" spans="1:5" ht="12" customHeight="1" x14ac:dyDescent="0.15">
      <c r="A17" s="96" t="s">
        <v>336</v>
      </c>
      <c r="B17" s="96"/>
      <c r="C17" s="96"/>
      <c r="D17" s="96"/>
      <c r="E17" s="96"/>
    </row>
    <row r="18" spans="1:5" ht="12" customHeight="1" x14ac:dyDescent="0.15"/>
    <row r="19" spans="1:5" ht="12" customHeight="1" x14ac:dyDescent="0.15"/>
  </sheetData>
  <mergeCells count="3">
    <mergeCell ref="A10:C10"/>
    <mergeCell ref="A1:K2"/>
    <mergeCell ref="A4:C4"/>
  </mergeCells>
  <phoneticPr fontId="2"/>
  <printOptions horizontalCentered="1"/>
  <pageMargins left="0.39370078740157483" right="0.39370078740157483" top="0.78740157480314965" bottom="0.39370078740157483" header="0.31496062992125984" footer="0.31496062992125984"/>
  <pageSetup paperSize="9" scale="87" orientation="portrait" cellComments="asDisplayed" horizontalDpi="300" verticalDpi="300" r:id="rId1"/>
  <headerFooter differentOddEven="1">
    <evenHeader>&amp;R&amp;"ＭＳ 明朝,標準" 14 行財政</even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showGridLines="0" zoomScaleNormal="100" zoomScaleSheetLayoutView="100" workbookViewId="0">
      <pane xSplit="1" ySplit="7" topLeftCell="C8" activePane="bottomRight" state="frozen"/>
      <selection sqref="A1:K2"/>
      <selection pane="topRight" sqref="A1:K2"/>
      <selection pane="bottomLeft" sqref="A1:K2"/>
      <selection pane="bottomRight" sqref="A1:F2"/>
    </sheetView>
  </sheetViews>
  <sheetFormatPr defaultColWidth="7.5" defaultRowHeight="7.7" customHeight="1" outlineLevelCol="1" x14ac:dyDescent="0.4"/>
  <cols>
    <col min="1" max="1" width="18" style="26" customWidth="1"/>
    <col min="2" max="2" width="13.5" style="26" hidden="1" customWidth="1" outlineLevel="1"/>
    <col min="3" max="3" width="13.5" style="26" customWidth="1" collapsed="1"/>
    <col min="4" max="7" width="13.5" style="26" customWidth="1"/>
    <col min="8" max="16384" width="7.5" style="26"/>
  </cols>
  <sheetData>
    <row r="1" spans="1:7" ht="12" customHeight="1" x14ac:dyDescent="0.4">
      <c r="A1" s="208" t="s">
        <v>105</v>
      </c>
      <c r="B1" s="208"/>
      <c r="C1" s="208"/>
      <c r="D1" s="208"/>
      <c r="E1" s="208"/>
      <c r="F1" s="208"/>
    </row>
    <row r="2" spans="1:7" ht="12" customHeight="1" x14ac:dyDescent="0.4">
      <c r="A2" s="208"/>
      <c r="B2" s="208"/>
      <c r="C2" s="208"/>
      <c r="D2" s="208"/>
      <c r="E2" s="208"/>
      <c r="F2" s="208"/>
    </row>
    <row r="3" spans="1:7" ht="8.25" customHeight="1" x14ac:dyDescent="0.4">
      <c r="A3" s="33"/>
    </row>
    <row r="4" spans="1:7" ht="11.45" customHeight="1" x14ac:dyDescent="0.4">
      <c r="A4" s="209" t="s">
        <v>64</v>
      </c>
      <c r="B4" s="212" t="s">
        <v>65</v>
      </c>
      <c r="C4" s="213"/>
      <c r="D4" s="213"/>
      <c r="E4" s="213"/>
      <c r="F4" s="213"/>
      <c r="G4" s="213"/>
    </row>
    <row r="5" spans="1:7" ht="11.45" customHeight="1" x14ac:dyDescent="0.4">
      <c r="A5" s="210"/>
      <c r="B5" s="5" t="s">
        <v>98</v>
      </c>
      <c r="C5" s="5" t="s">
        <v>99</v>
      </c>
      <c r="D5" s="5" t="s">
        <v>100</v>
      </c>
      <c r="E5" s="5" t="s">
        <v>101</v>
      </c>
      <c r="F5" s="5" t="s">
        <v>102</v>
      </c>
      <c r="G5" s="5" t="s">
        <v>104</v>
      </c>
    </row>
    <row r="6" spans="1:7" ht="11.45" customHeight="1" x14ac:dyDescent="0.4">
      <c r="A6" s="210"/>
      <c r="B6" s="34" t="s">
        <v>66</v>
      </c>
      <c r="C6" s="34" t="s">
        <v>66</v>
      </c>
      <c r="D6" s="34" t="s">
        <v>35</v>
      </c>
      <c r="E6" s="34" t="s">
        <v>35</v>
      </c>
      <c r="F6" s="34" t="s">
        <v>106</v>
      </c>
      <c r="G6" s="34" t="s">
        <v>4</v>
      </c>
    </row>
    <row r="7" spans="1:7" ht="11.25" customHeight="1" x14ac:dyDescent="0.4">
      <c r="A7" s="211"/>
      <c r="B7" s="35" t="s">
        <v>5</v>
      </c>
      <c r="C7" s="35" t="s">
        <v>5</v>
      </c>
      <c r="D7" s="35" t="s">
        <v>5</v>
      </c>
      <c r="E7" s="34" t="s">
        <v>5</v>
      </c>
      <c r="F7" s="34" t="s">
        <v>5</v>
      </c>
      <c r="G7" s="34" t="s">
        <v>5</v>
      </c>
    </row>
    <row r="8" spans="1:7" ht="14.25" customHeight="1" x14ac:dyDescent="0.4">
      <c r="A8" s="49" t="s">
        <v>67</v>
      </c>
      <c r="B8" s="36">
        <v>56357134</v>
      </c>
      <c r="C8" s="37">
        <v>46626943</v>
      </c>
      <c r="D8" s="37">
        <v>44222081</v>
      </c>
      <c r="E8" s="38">
        <v>42221944</v>
      </c>
      <c r="F8" s="38">
        <v>44168997</v>
      </c>
      <c r="G8" s="38">
        <v>43406776</v>
      </c>
    </row>
    <row r="9" spans="1:7" ht="14.25" customHeight="1" x14ac:dyDescent="0.4">
      <c r="A9" s="50" t="s">
        <v>68</v>
      </c>
      <c r="B9" s="19">
        <v>17208635</v>
      </c>
      <c r="C9" s="19">
        <v>20906748</v>
      </c>
      <c r="D9" s="19">
        <v>26690121</v>
      </c>
      <c r="E9" s="15">
        <v>19536427</v>
      </c>
      <c r="F9" s="15">
        <v>26842471</v>
      </c>
      <c r="G9" s="15">
        <v>26367520</v>
      </c>
    </row>
    <row r="10" spans="1:7" ht="14.25" customHeight="1" x14ac:dyDescent="0.4">
      <c r="A10" s="50" t="s">
        <v>69</v>
      </c>
      <c r="B10" s="19">
        <v>12124312</v>
      </c>
      <c r="C10" s="19">
        <v>0</v>
      </c>
      <c r="D10" s="19">
        <v>0</v>
      </c>
      <c r="E10" s="15">
        <v>0</v>
      </c>
      <c r="F10" s="15">
        <v>0</v>
      </c>
      <c r="G10" s="15">
        <v>0</v>
      </c>
    </row>
    <row r="11" spans="1:7" ht="14.25" customHeight="1" x14ac:dyDescent="0.4">
      <c r="A11" s="18" t="s">
        <v>70</v>
      </c>
      <c r="B11" s="19">
        <v>138194</v>
      </c>
      <c r="C11" s="19">
        <v>113280</v>
      </c>
      <c r="D11" s="19">
        <v>106884</v>
      </c>
      <c r="E11" s="15">
        <v>119612</v>
      </c>
      <c r="F11" s="15">
        <v>113303</v>
      </c>
      <c r="G11" s="15">
        <v>95703</v>
      </c>
    </row>
    <row r="12" spans="1:7" ht="14.25" customHeight="1" x14ac:dyDescent="0.4">
      <c r="A12" s="50" t="s">
        <v>71</v>
      </c>
      <c r="B12" s="19">
        <v>234918</v>
      </c>
      <c r="C12" s="19">
        <v>259806</v>
      </c>
      <c r="D12" s="19">
        <v>197248</v>
      </c>
      <c r="E12" s="15">
        <v>167952</v>
      </c>
      <c r="F12" s="15">
        <v>182958</v>
      </c>
      <c r="G12" s="15">
        <v>155002</v>
      </c>
    </row>
    <row r="13" spans="1:7" ht="14.25" customHeight="1" x14ac:dyDescent="0.4">
      <c r="A13" s="50" t="s">
        <v>72</v>
      </c>
      <c r="B13" s="19">
        <v>35501310</v>
      </c>
      <c r="C13" s="19">
        <v>36982305</v>
      </c>
      <c r="D13" s="19">
        <v>37316711</v>
      </c>
      <c r="E13" s="15">
        <v>39422164</v>
      </c>
      <c r="F13" s="15">
        <v>39844524</v>
      </c>
      <c r="G13" s="15">
        <v>39557224</v>
      </c>
    </row>
    <row r="14" spans="1:7" ht="14.25" customHeight="1" x14ac:dyDescent="0.4">
      <c r="A14" s="50" t="s">
        <v>73</v>
      </c>
      <c r="B14" s="19">
        <v>5396028</v>
      </c>
      <c r="C14" s="19">
        <v>5726300</v>
      </c>
      <c r="D14" s="19">
        <v>5985884</v>
      </c>
      <c r="E14" s="15">
        <v>6540073</v>
      </c>
      <c r="F14" s="15">
        <v>6612631</v>
      </c>
      <c r="G14" s="15">
        <v>7001889</v>
      </c>
    </row>
    <row r="15" spans="1:7" ht="24" customHeight="1" x14ac:dyDescent="0.4">
      <c r="A15" s="39" t="s">
        <v>103</v>
      </c>
      <c r="B15" s="19">
        <v>0</v>
      </c>
      <c r="C15" s="19">
        <v>0</v>
      </c>
      <c r="D15" s="19">
        <v>0</v>
      </c>
      <c r="E15" s="19">
        <v>195195</v>
      </c>
      <c r="F15" s="15">
        <v>466300</v>
      </c>
      <c r="G15" s="15">
        <v>113629</v>
      </c>
    </row>
    <row r="16" spans="1:7" ht="24" customHeight="1" x14ac:dyDescent="0.4">
      <c r="A16" s="40" t="s">
        <v>107</v>
      </c>
      <c r="B16" s="41">
        <v>0</v>
      </c>
      <c r="C16" s="42">
        <v>0</v>
      </c>
      <c r="D16" s="42">
        <v>0</v>
      </c>
      <c r="E16" s="42">
        <v>0</v>
      </c>
      <c r="F16" s="43">
        <v>0</v>
      </c>
      <c r="G16" s="21">
        <v>183847</v>
      </c>
    </row>
    <row r="17" spans="1:7" ht="11.45" customHeight="1" x14ac:dyDescent="0.4">
      <c r="A17" s="209" t="s">
        <v>64</v>
      </c>
      <c r="B17" s="214" t="s">
        <v>74</v>
      </c>
      <c r="C17" s="215"/>
      <c r="D17" s="215"/>
      <c r="E17" s="215"/>
      <c r="F17" s="215"/>
      <c r="G17" s="215"/>
    </row>
    <row r="18" spans="1:7" ht="11.45" customHeight="1" x14ac:dyDescent="0.4">
      <c r="A18" s="210"/>
      <c r="B18" s="5" t="s">
        <v>98</v>
      </c>
      <c r="C18" s="5" t="s">
        <v>99</v>
      </c>
      <c r="D18" s="5" t="s">
        <v>100</v>
      </c>
      <c r="E18" s="5" t="s">
        <v>101</v>
      </c>
      <c r="F18" s="5" t="s">
        <v>102</v>
      </c>
      <c r="G18" s="5" t="s">
        <v>104</v>
      </c>
    </row>
    <row r="19" spans="1:7" ht="11.45" customHeight="1" x14ac:dyDescent="0.4">
      <c r="A19" s="210"/>
      <c r="B19" s="34" t="s">
        <v>35</v>
      </c>
      <c r="C19" s="34" t="s">
        <v>66</v>
      </c>
      <c r="D19" s="34" t="s">
        <v>35</v>
      </c>
      <c r="E19" s="34" t="s">
        <v>66</v>
      </c>
      <c r="F19" s="34" t="s">
        <v>106</v>
      </c>
      <c r="G19" s="34" t="s">
        <v>4</v>
      </c>
    </row>
    <row r="20" spans="1:7" ht="11.45" customHeight="1" x14ac:dyDescent="0.4">
      <c r="A20" s="211"/>
      <c r="B20" s="35" t="s">
        <v>5</v>
      </c>
      <c r="C20" s="35" t="s">
        <v>5</v>
      </c>
      <c r="D20" s="35" t="s">
        <v>5</v>
      </c>
      <c r="E20" s="34" t="s">
        <v>5</v>
      </c>
      <c r="F20" s="34" t="s">
        <v>5</v>
      </c>
      <c r="G20" s="34" t="s">
        <v>5</v>
      </c>
    </row>
    <row r="21" spans="1:7" ht="14.25" customHeight="1" x14ac:dyDescent="0.4">
      <c r="A21" s="49" t="s">
        <v>75</v>
      </c>
      <c r="B21" s="36">
        <v>53224806</v>
      </c>
      <c r="C21" s="37">
        <v>44873062</v>
      </c>
      <c r="D21" s="37">
        <v>43864309</v>
      </c>
      <c r="E21" s="38">
        <v>41535961</v>
      </c>
      <c r="F21" s="38">
        <v>43536258</v>
      </c>
      <c r="G21" s="38">
        <v>43406776</v>
      </c>
    </row>
    <row r="22" spans="1:7" ht="14.25" customHeight="1" x14ac:dyDescent="0.4">
      <c r="A22" s="50" t="s">
        <v>68</v>
      </c>
      <c r="B22" s="19">
        <v>16128440</v>
      </c>
      <c r="C22" s="19">
        <v>19694140</v>
      </c>
      <c r="D22" s="19">
        <v>25237302</v>
      </c>
      <c r="E22" s="15">
        <v>18120095</v>
      </c>
      <c r="F22" s="15">
        <v>25361409</v>
      </c>
      <c r="G22" s="15">
        <v>26367520</v>
      </c>
    </row>
    <row r="23" spans="1:7" ht="14.25" customHeight="1" x14ac:dyDescent="0.4">
      <c r="A23" s="50" t="s">
        <v>76</v>
      </c>
      <c r="B23" s="19">
        <v>9291435</v>
      </c>
      <c r="C23" s="19">
        <v>0</v>
      </c>
      <c r="D23" s="19">
        <v>0</v>
      </c>
      <c r="E23" s="15">
        <v>0</v>
      </c>
      <c r="F23" s="15">
        <v>0</v>
      </c>
      <c r="G23" s="15">
        <v>0</v>
      </c>
    </row>
    <row r="24" spans="1:7" ht="14.25" customHeight="1" x14ac:dyDescent="0.4">
      <c r="A24" s="18" t="s">
        <v>70</v>
      </c>
      <c r="B24" s="19">
        <v>117688</v>
      </c>
      <c r="C24" s="19">
        <v>102367</v>
      </c>
      <c r="D24" s="19">
        <v>98819</v>
      </c>
      <c r="E24" s="15">
        <v>109267</v>
      </c>
      <c r="F24" s="15">
        <v>103748</v>
      </c>
      <c r="G24" s="15">
        <v>95703</v>
      </c>
    </row>
    <row r="25" spans="1:7" ht="14.25" customHeight="1" x14ac:dyDescent="0.4">
      <c r="A25" s="50" t="s">
        <v>77</v>
      </c>
      <c r="B25" s="19">
        <v>73987</v>
      </c>
      <c r="C25" s="19">
        <v>174029</v>
      </c>
      <c r="D25" s="19">
        <v>112508</v>
      </c>
      <c r="E25" s="15">
        <v>72609</v>
      </c>
      <c r="F25" s="15">
        <v>91479</v>
      </c>
      <c r="G25" s="15">
        <v>155002</v>
      </c>
    </row>
    <row r="26" spans="1:7" ht="14.25" customHeight="1" x14ac:dyDescent="0.4">
      <c r="A26" s="50" t="s">
        <v>72</v>
      </c>
      <c r="B26" s="19">
        <v>32940141</v>
      </c>
      <c r="C26" s="19">
        <v>35823525</v>
      </c>
      <c r="D26" s="19">
        <v>36320234</v>
      </c>
      <c r="E26" s="15">
        <v>37150062</v>
      </c>
      <c r="F26" s="15">
        <v>38916410</v>
      </c>
      <c r="G26" s="15">
        <v>39557224</v>
      </c>
    </row>
    <row r="27" spans="1:7" ht="14.25" customHeight="1" x14ac:dyDescent="0.4">
      <c r="A27" s="50" t="s">
        <v>78</v>
      </c>
      <c r="B27" s="19">
        <v>5363725</v>
      </c>
      <c r="C27" s="19">
        <v>5672698</v>
      </c>
      <c r="D27" s="19">
        <v>5887483</v>
      </c>
      <c r="E27" s="15">
        <v>6500023</v>
      </c>
      <c r="F27" s="15">
        <v>6573011</v>
      </c>
      <c r="G27" s="15">
        <v>7001889</v>
      </c>
    </row>
    <row r="28" spans="1:7" ht="24" customHeight="1" x14ac:dyDescent="0.4">
      <c r="A28" s="39" t="s">
        <v>103</v>
      </c>
      <c r="B28" s="46">
        <v>0</v>
      </c>
      <c r="C28" s="19">
        <v>0</v>
      </c>
      <c r="D28" s="19">
        <v>0</v>
      </c>
      <c r="E28" s="15">
        <v>132872</v>
      </c>
      <c r="F28" s="15">
        <v>411838</v>
      </c>
      <c r="G28" s="15">
        <v>113629</v>
      </c>
    </row>
    <row r="29" spans="1:7" ht="24" customHeight="1" x14ac:dyDescent="0.4">
      <c r="A29" s="40" t="s">
        <v>107</v>
      </c>
      <c r="B29" s="43">
        <v>0</v>
      </c>
      <c r="C29" s="43">
        <v>0</v>
      </c>
      <c r="D29" s="43">
        <v>0</v>
      </c>
      <c r="E29" s="43">
        <v>0</v>
      </c>
      <c r="F29" s="43">
        <v>0</v>
      </c>
      <c r="G29" s="21">
        <v>183847</v>
      </c>
    </row>
    <row r="30" spans="1:7" ht="12" customHeight="1" x14ac:dyDescent="0.4">
      <c r="A30" s="22" t="s">
        <v>111</v>
      </c>
      <c r="B30" s="23"/>
      <c r="C30" s="23"/>
      <c r="D30" s="23"/>
      <c r="E30" s="23"/>
      <c r="F30" s="23"/>
      <c r="G30" s="23"/>
    </row>
    <row r="31" spans="1:7" ht="12" customHeight="1" x14ac:dyDescent="0.4">
      <c r="A31" s="23" t="s">
        <v>79</v>
      </c>
      <c r="B31" s="23"/>
      <c r="C31" s="23"/>
      <c r="D31" s="23"/>
      <c r="E31" s="23"/>
      <c r="F31" s="23"/>
      <c r="G31" s="23"/>
    </row>
    <row r="32" spans="1:7" ht="12" customHeight="1" x14ac:dyDescent="0.4">
      <c r="A32" s="23" t="s">
        <v>108</v>
      </c>
      <c r="B32" s="23"/>
      <c r="C32" s="23"/>
      <c r="D32" s="23"/>
      <c r="E32" s="23"/>
      <c r="F32" s="23"/>
      <c r="G32" s="23"/>
    </row>
    <row r="33" spans="1:7" ht="12" customHeight="1" x14ac:dyDescent="0.15">
      <c r="A33" s="23" t="s">
        <v>80</v>
      </c>
      <c r="B33" s="47"/>
      <c r="C33" s="47"/>
      <c r="D33" s="47"/>
      <c r="E33" s="47"/>
      <c r="F33" s="47"/>
      <c r="G33" s="47"/>
    </row>
  </sheetData>
  <mergeCells count="5">
    <mergeCell ref="A1:F2"/>
    <mergeCell ref="A4:A7"/>
    <mergeCell ref="B4:G4"/>
    <mergeCell ref="B17:G17"/>
    <mergeCell ref="A17:A20"/>
  </mergeCells>
  <phoneticPr fontId="2"/>
  <printOptions horizontalCentered="1"/>
  <pageMargins left="0.39370078740157483" right="0.39370078740157483" top="0.78740157480314965" bottom="0.39370078740157483" header="0.31496062992125984" footer="0.31496062992125984"/>
  <pageSetup paperSize="9" scale="87" orientation="portrait" cellComments="asDisplayed" horizontalDpi="300" verticalDpi="300" r:id="rId1"/>
  <headerFooter differentOddEven="1">
    <evenHeader>&amp;R&amp;"ＭＳ 明朝,標準" 14 行財政</even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1"/>
  <sheetViews>
    <sheetView showGridLines="0" zoomScale="80" zoomScaleNormal="80" zoomScaleSheetLayoutView="100" workbookViewId="0">
      <selection sqref="A1:Q2"/>
    </sheetView>
  </sheetViews>
  <sheetFormatPr defaultColWidth="7.5" defaultRowHeight="7.7" customHeight="1" x14ac:dyDescent="0.4"/>
  <cols>
    <col min="1" max="4" width="1.5" style="26" customWidth="1"/>
    <col min="5" max="5" width="1.5" style="56" customWidth="1"/>
    <col min="6" max="6" width="1.5" style="58" customWidth="1"/>
    <col min="7" max="7" width="1.5" style="57" customWidth="1"/>
    <col min="8" max="12" width="1.5" style="26" customWidth="1"/>
    <col min="13" max="18" width="13.5" style="26" customWidth="1"/>
    <col min="19" max="16384" width="7.5" style="26"/>
  </cols>
  <sheetData>
    <row r="1" spans="1:18" ht="12" customHeight="1" x14ac:dyDescent="0.4">
      <c r="A1" s="208" t="s">
        <v>81</v>
      </c>
      <c r="B1" s="208"/>
      <c r="C1" s="208"/>
      <c r="D1" s="208"/>
      <c r="E1" s="208"/>
      <c r="F1" s="208"/>
      <c r="G1" s="208"/>
      <c r="H1" s="208"/>
      <c r="I1" s="208"/>
      <c r="J1" s="208"/>
      <c r="K1" s="208"/>
      <c r="L1" s="208"/>
      <c r="M1" s="208"/>
      <c r="N1" s="208"/>
      <c r="O1" s="208"/>
      <c r="P1" s="208"/>
      <c r="Q1" s="208"/>
    </row>
    <row r="2" spans="1:18" ht="12" customHeight="1" x14ac:dyDescent="0.4">
      <c r="A2" s="208"/>
      <c r="B2" s="208"/>
      <c r="C2" s="208"/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208"/>
      <c r="Q2" s="208"/>
    </row>
    <row r="3" spans="1:18" ht="8.25" customHeight="1" x14ac:dyDescent="0.4">
      <c r="A3" s="48"/>
      <c r="B3" s="48"/>
      <c r="C3" s="48"/>
      <c r="E3" s="26"/>
      <c r="F3" s="26"/>
      <c r="G3" s="26"/>
    </row>
    <row r="4" spans="1:18" ht="11.45" customHeight="1" x14ac:dyDescent="0.4">
      <c r="A4" s="222" t="s">
        <v>82</v>
      </c>
      <c r="B4" s="222"/>
      <c r="C4" s="222"/>
      <c r="D4" s="222"/>
      <c r="E4" s="222"/>
      <c r="F4" s="222"/>
      <c r="G4" s="222"/>
      <c r="H4" s="222"/>
      <c r="I4" s="222"/>
      <c r="J4" s="222"/>
      <c r="K4" s="222"/>
      <c r="L4" s="209"/>
      <c r="M4" s="227" t="s">
        <v>83</v>
      </c>
      <c r="N4" s="228"/>
      <c r="O4" s="228"/>
      <c r="P4" s="228"/>
      <c r="Q4" s="228"/>
      <c r="R4" s="228"/>
    </row>
    <row r="5" spans="1:18" ht="11.45" customHeight="1" x14ac:dyDescent="0.4">
      <c r="A5" s="223"/>
      <c r="B5" s="223"/>
      <c r="C5" s="223"/>
      <c r="D5" s="223"/>
      <c r="E5" s="223"/>
      <c r="F5" s="223"/>
      <c r="G5" s="223"/>
      <c r="H5" s="223"/>
      <c r="I5" s="223"/>
      <c r="J5" s="223"/>
      <c r="K5" s="223"/>
      <c r="L5" s="210"/>
      <c r="M5" s="5" t="s">
        <v>98</v>
      </c>
      <c r="N5" s="5" t="s">
        <v>99</v>
      </c>
      <c r="O5" s="5" t="s">
        <v>100</v>
      </c>
      <c r="P5" s="5" t="s">
        <v>101</v>
      </c>
      <c r="Q5" s="5" t="s">
        <v>102</v>
      </c>
      <c r="R5" s="5" t="s">
        <v>104</v>
      </c>
    </row>
    <row r="6" spans="1:18" ht="11.45" customHeight="1" x14ac:dyDescent="0.4">
      <c r="A6" s="223"/>
      <c r="B6" s="223"/>
      <c r="C6" s="223"/>
      <c r="D6" s="223"/>
      <c r="E6" s="223"/>
      <c r="F6" s="223"/>
      <c r="G6" s="223"/>
      <c r="H6" s="223"/>
      <c r="I6" s="223"/>
      <c r="J6" s="223"/>
      <c r="K6" s="223"/>
      <c r="L6" s="210"/>
      <c r="M6" s="34" t="s">
        <v>84</v>
      </c>
      <c r="N6" s="34" t="s">
        <v>35</v>
      </c>
      <c r="O6" s="34" t="s">
        <v>84</v>
      </c>
      <c r="P6" s="34" t="s">
        <v>35</v>
      </c>
      <c r="Q6" s="34" t="s">
        <v>106</v>
      </c>
      <c r="R6" s="34" t="s">
        <v>4</v>
      </c>
    </row>
    <row r="7" spans="1:18" ht="11.45" customHeight="1" x14ac:dyDescent="0.4">
      <c r="A7" s="224"/>
      <c r="B7" s="224"/>
      <c r="C7" s="224"/>
      <c r="D7" s="224"/>
      <c r="E7" s="224"/>
      <c r="F7" s="224"/>
      <c r="G7" s="224"/>
      <c r="H7" s="224"/>
      <c r="I7" s="224"/>
      <c r="J7" s="224"/>
      <c r="K7" s="224"/>
      <c r="L7" s="211"/>
      <c r="M7" s="35" t="s">
        <v>5</v>
      </c>
      <c r="N7" s="35" t="s">
        <v>5</v>
      </c>
      <c r="O7" s="35" t="s">
        <v>5</v>
      </c>
      <c r="P7" s="34" t="s">
        <v>5</v>
      </c>
      <c r="Q7" s="34" t="s">
        <v>5</v>
      </c>
      <c r="R7" s="34" t="s">
        <v>5</v>
      </c>
    </row>
    <row r="8" spans="1:18" ht="16.5" customHeight="1" x14ac:dyDescent="0.4">
      <c r="A8" s="225" t="s">
        <v>85</v>
      </c>
      <c r="B8" s="225"/>
      <c r="C8" s="225"/>
      <c r="D8" s="225"/>
      <c r="E8" s="225"/>
      <c r="F8" s="225"/>
      <c r="G8" s="225"/>
      <c r="H8" s="225"/>
      <c r="I8" s="225"/>
      <c r="J8" s="225"/>
      <c r="K8" s="225"/>
      <c r="L8" s="226"/>
      <c r="M8" s="37">
        <v>1824709</v>
      </c>
      <c r="N8" s="37">
        <v>1768668</v>
      </c>
      <c r="O8" s="37">
        <v>1681850</v>
      </c>
      <c r="P8" s="38">
        <v>1822738</v>
      </c>
      <c r="Q8" s="37">
        <v>1763177</v>
      </c>
      <c r="R8" s="37">
        <f>1689184+27106</f>
        <v>1716290</v>
      </c>
    </row>
    <row r="9" spans="1:18" ht="16.5" customHeight="1" x14ac:dyDescent="0.4">
      <c r="A9" s="218" t="s">
        <v>86</v>
      </c>
      <c r="B9" s="218"/>
      <c r="C9" s="218"/>
      <c r="D9" s="218"/>
      <c r="E9" s="218"/>
      <c r="F9" s="218"/>
      <c r="G9" s="218"/>
      <c r="H9" s="218"/>
      <c r="I9" s="218"/>
      <c r="J9" s="218"/>
      <c r="K9" s="218"/>
      <c r="L9" s="219"/>
      <c r="M9" s="19">
        <v>38332174</v>
      </c>
      <c r="N9" s="19">
        <v>22776052</v>
      </c>
      <c r="O9" s="19">
        <v>23780568</v>
      </c>
      <c r="P9" s="15">
        <v>28647044</v>
      </c>
      <c r="Q9" s="19">
        <v>26657723</v>
      </c>
      <c r="R9" s="19">
        <f>21408400+2211546+319265+1404972+34799+327</f>
        <v>25379309</v>
      </c>
    </row>
    <row r="10" spans="1:18" ht="16.5" customHeight="1" x14ac:dyDescent="0.4">
      <c r="A10" s="218" t="s">
        <v>87</v>
      </c>
      <c r="B10" s="218"/>
      <c r="C10" s="218"/>
      <c r="D10" s="218"/>
      <c r="E10" s="218"/>
      <c r="F10" s="218"/>
      <c r="G10" s="218"/>
      <c r="H10" s="218"/>
      <c r="I10" s="218"/>
      <c r="J10" s="218"/>
      <c r="K10" s="218"/>
      <c r="L10" s="219"/>
      <c r="M10" s="19">
        <v>0</v>
      </c>
      <c r="N10" s="43">
        <v>16796533</v>
      </c>
      <c r="O10" s="43">
        <v>16828776</v>
      </c>
      <c r="P10" s="21">
        <v>17679365</v>
      </c>
      <c r="Q10" s="43">
        <v>17463756</v>
      </c>
      <c r="R10" s="43">
        <f>11865669+6041177</f>
        <v>17906846</v>
      </c>
    </row>
    <row r="11" spans="1:18" ht="11.45" customHeight="1" x14ac:dyDescent="0.4">
      <c r="A11" s="222" t="s">
        <v>88</v>
      </c>
      <c r="B11" s="222"/>
      <c r="C11" s="222"/>
      <c r="D11" s="222"/>
      <c r="E11" s="222"/>
      <c r="F11" s="222"/>
      <c r="G11" s="222"/>
      <c r="H11" s="222"/>
      <c r="I11" s="222"/>
      <c r="J11" s="222"/>
      <c r="K11" s="222"/>
      <c r="L11" s="209"/>
      <c r="M11" s="220" t="s">
        <v>89</v>
      </c>
      <c r="N11" s="221"/>
      <c r="O11" s="221"/>
      <c r="P11" s="221"/>
      <c r="Q11" s="221"/>
      <c r="R11" s="221"/>
    </row>
    <row r="12" spans="1:18" ht="11.45" customHeight="1" x14ac:dyDescent="0.4">
      <c r="A12" s="223"/>
      <c r="B12" s="223"/>
      <c r="C12" s="223"/>
      <c r="D12" s="223"/>
      <c r="E12" s="223"/>
      <c r="F12" s="223"/>
      <c r="G12" s="223"/>
      <c r="H12" s="223"/>
      <c r="I12" s="223"/>
      <c r="J12" s="223"/>
      <c r="K12" s="223"/>
      <c r="L12" s="210"/>
      <c r="M12" s="5" t="s">
        <v>98</v>
      </c>
      <c r="N12" s="5" t="s">
        <v>99</v>
      </c>
      <c r="O12" s="5" t="s">
        <v>100</v>
      </c>
      <c r="P12" s="5" t="s">
        <v>101</v>
      </c>
      <c r="Q12" s="5" t="s">
        <v>102</v>
      </c>
      <c r="R12" s="5" t="s">
        <v>104</v>
      </c>
    </row>
    <row r="13" spans="1:18" ht="11.45" customHeight="1" x14ac:dyDescent="0.4">
      <c r="A13" s="223"/>
      <c r="B13" s="223"/>
      <c r="C13" s="223"/>
      <c r="D13" s="223"/>
      <c r="E13" s="223"/>
      <c r="F13" s="223"/>
      <c r="G13" s="223"/>
      <c r="H13" s="223"/>
      <c r="I13" s="223"/>
      <c r="J13" s="223"/>
      <c r="K13" s="223"/>
      <c r="L13" s="210"/>
      <c r="M13" s="34" t="s">
        <v>35</v>
      </c>
      <c r="N13" s="34" t="s">
        <v>84</v>
      </c>
      <c r="O13" s="34" t="s">
        <v>84</v>
      </c>
      <c r="P13" s="34" t="s">
        <v>35</v>
      </c>
      <c r="Q13" s="34" t="s">
        <v>106</v>
      </c>
      <c r="R13" s="34" t="s">
        <v>4</v>
      </c>
    </row>
    <row r="14" spans="1:18" ht="11.45" customHeight="1" x14ac:dyDescent="0.4">
      <c r="A14" s="224"/>
      <c r="B14" s="224"/>
      <c r="C14" s="224"/>
      <c r="D14" s="224"/>
      <c r="E14" s="224"/>
      <c r="F14" s="224"/>
      <c r="G14" s="224"/>
      <c r="H14" s="224"/>
      <c r="I14" s="224"/>
      <c r="J14" s="224"/>
      <c r="K14" s="224"/>
      <c r="L14" s="211"/>
      <c r="M14" s="35" t="s">
        <v>5</v>
      </c>
      <c r="N14" s="35" t="s">
        <v>5</v>
      </c>
      <c r="O14" s="35" t="s">
        <v>5</v>
      </c>
      <c r="P14" s="34" t="s">
        <v>5</v>
      </c>
      <c r="Q14" s="34" t="s">
        <v>5</v>
      </c>
      <c r="R14" s="34" t="s">
        <v>5</v>
      </c>
    </row>
    <row r="15" spans="1:18" ht="18" customHeight="1" x14ac:dyDescent="0.4">
      <c r="A15" s="225" t="s">
        <v>85</v>
      </c>
      <c r="B15" s="225"/>
      <c r="C15" s="225"/>
      <c r="D15" s="225"/>
      <c r="E15" s="225"/>
      <c r="F15" s="225"/>
      <c r="G15" s="225"/>
      <c r="H15" s="225"/>
      <c r="I15" s="225"/>
      <c r="J15" s="225"/>
      <c r="K15" s="225"/>
      <c r="L15" s="226"/>
      <c r="M15" s="36">
        <v>2124512</v>
      </c>
      <c r="N15" s="37">
        <v>2215277</v>
      </c>
      <c r="O15" s="37">
        <v>2042073</v>
      </c>
      <c r="P15" s="38">
        <v>2115273</v>
      </c>
      <c r="Q15" s="37">
        <v>2078965</v>
      </c>
      <c r="R15" s="37">
        <f>1640248+656452</f>
        <v>2296700</v>
      </c>
    </row>
    <row r="16" spans="1:18" ht="18" customHeight="1" x14ac:dyDescent="0.4">
      <c r="A16" s="218" t="s">
        <v>86</v>
      </c>
      <c r="B16" s="218"/>
      <c r="C16" s="218"/>
      <c r="D16" s="218"/>
      <c r="E16" s="218"/>
      <c r="F16" s="218"/>
      <c r="G16" s="218"/>
      <c r="H16" s="218"/>
      <c r="I16" s="218"/>
      <c r="J16" s="218"/>
      <c r="K16" s="218"/>
      <c r="L16" s="219"/>
      <c r="M16" s="19">
        <v>38894456</v>
      </c>
      <c r="N16" s="19">
        <v>25003587</v>
      </c>
      <c r="O16" s="19">
        <v>26971852</v>
      </c>
      <c r="P16" s="15">
        <v>26873873</v>
      </c>
      <c r="Q16" s="19">
        <v>27428933</v>
      </c>
      <c r="R16" s="19">
        <f>23342797+2211546+319265+1984891+65758+1150</f>
        <v>27925407</v>
      </c>
    </row>
    <row r="17" spans="1:18" ht="18" customHeight="1" x14ac:dyDescent="0.4">
      <c r="A17" s="216" t="s">
        <v>87</v>
      </c>
      <c r="B17" s="216"/>
      <c r="C17" s="216"/>
      <c r="D17" s="216"/>
      <c r="E17" s="216"/>
      <c r="F17" s="216"/>
      <c r="G17" s="216"/>
      <c r="H17" s="216"/>
      <c r="I17" s="216"/>
      <c r="J17" s="216"/>
      <c r="K17" s="216"/>
      <c r="L17" s="217"/>
      <c r="M17" s="43">
        <v>0</v>
      </c>
      <c r="N17" s="43">
        <v>19602196</v>
      </c>
      <c r="O17" s="43">
        <v>19090315</v>
      </c>
      <c r="P17" s="21">
        <v>19720638</v>
      </c>
      <c r="Q17" s="43">
        <v>19589361</v>
      </c>
      <c r="R17" s="43">
        <f>11595796+8985677</f>
        <v>20581473</v>
      </c>
    </row>
    <row r="18" spans="1:18" ht="12" customHeight="1" x14ac:dyDescent="0.4">
      <c r="A18" s="22" t="s">
        <v>109</v>
      </c>
      <c r="B18" s="23"/>
      <c r="C18" s="52"/>
      <c r="D18" s="23"/>
      <c r="E18" s="53"/>
      <c r="F18" s="5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</row>
    <row r="19" spans="1:18" ht="12" customHeight="1" x14ac:dyDescent="0.4">
      <c r="A19" s="22" t="s">
        <v>90</v>
      </c>
      <c r="B19" s="23"/>
      <c r="C19" s="52"/>
      <c r="D19" s="23"/>
      <c r="E19" s="53"/>
      <c r="F19" s="5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</row>
    <row r="20" spans="1:18" ht="12" customHeight="1" x14ac:dyDescent="0.15">
      <c r="A20" s="54" t="s">
        <v>91</v>
      </c>
      <c r="B20" s="54"/>
      <c r="C20" s="52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</row>
    <row r="21" spans="1:18" ht="12" customHeight="1" x14ac:dyDescent="0.15">
      <c r="A21" s="55"/>
      <c r="B21" s="55"/>
      <c r="C21" s="56"/>
      <c r="E21" s="57"/>
      <c r="F21" s="57"/>
      <c r="G21" s="26"/>
    </row>
  </sheetData>
  <mergeCells count="11">
    <mergeCell ref="A1:Q2"/>
    <mergeCell ref="A4:L7"/>
    <mergeCell ref="M4:R4"/>
    <mergeCell ref="A9:L9"/>
    <mergeCell ref="A8:L8"/>
    <mergeCell ref="A17:L17"/>
    <mergeCell ref="A10:L10"/>
    <mergeCell ref="M11:R11"/>
    <mergeCell ref="A11:L14"/>
    <mergeCell ref="A16:L16"/>
    <mergeCell ref="A15:L15"/>
  </mergeCells>
  <phoneticPr fontId="2"/>
  <printOptions horizontalCentered="1"/>
  <pageMargins left="0.39370078740157483" right="0.39370078740157483" top="0.78740157480314965" bottom="0.39370078740157483" header="0.31496062992125984" footer="0.31496062992125984"/>
  <pageSetup paperSize="9" scale="87" orientation="portrait" cellComments="asDisplayed" horizontalDpi="300" verticalDpi="300" r:id="rId1"/>
  <headerFooter differentOddEven="1">
    <evenHeader>&amp;R&amp;"ＭＳ 明朝,標準" 14 行財政</even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62"/>
  <sheetViews>
    <sheetView showGridLines="0" zoomScaleNormal="100" zoomScaleSheetLayoutView="100" workbookViewId="0">
      <selection sqref="A1:AL2"/>
    </sheetView>
  </sheetViews>
  <sheetFormatPr defaultColWidth="7.5" defaultRowHeight="7.7" customHeight="1" x14ac:dyDescent="0.4"/>
  <cols>
    <col min="1" max="1" width="1.5" style="164" customWidth="1"/>
    <col min="2" max="2" width="1.5" style="96" customWidth="1"/>
    <col min="3" max="4" width="1.5" style="57" customWidth="1"/>
    <col min="5" max="5" width="1.5" style="164" customWidth="1"/>
    <col min="6" max="6" width="1.5" style="96" customWidth="1"/>
    <col min="7" max="13" width="1.5" style="57" customWidth="1"/>
    <col min="14" max="14" width="4.5" style="57" customWidth="1"/>
    <col min="15" max="15" width="13.5" style="57" customWidth="1"/>
    <col min="16" max="36" width="1.5" style="57" customWidth="1"/>
    <col min="37" max="37" width="4.5" style="57" customWidth="1"/>
    <col min="38" max="38" width="12" style="57" customWidth="1"/>
    <col min="39" max="16384" width="7.5" style="57"/>
  </cols>
  <sheetData>
    <row r="1" spans="1:38" ht="12" customHeight="1" x14ac:dyDescent="0.4">
      <c r="A1" s="245" t="s">
        <v>335</v>
      </c>
      <c r="B1" s="245"/>
      <c r="C1" s="245"/>
      <c r="D1" s="245"/>
      <c r="E1" s="245"/>
      <c r="F1" s="245"/>
      <c r="G1" s="245"/>
      <c r="H1" s="245"/>
      <c r="I1" s="245"/>
      <c r="J1" s="245"/>
      <c r="K1" s="245"/>
      <c r="L1" s="245"/>
      <c r="M1" s="245"/>
      <c r="N1" s="245"/>
      <c r="O1" s="245"/>
      <c r="P1" s="245"/>
      <c r="Q1" s="245"/>
      <c r="R1" s="245"/>
      <c r="S1" s="245"/>
      <c r="T1" s="245"/>
      <c r="U1" s="245"/>
      <c r="V1" s="245"/>
      <c r="W1" s="245"/>
      <c r="X1" s="245"/>
      <c r="Y1" s="245"/>
      <c r="Z1" s="245"/>
      <c r="AA1" s="245"/>
      <c r="AB1" s="245"/>
      <c r="AC1" s="245"/>
      <c r="AD1" s="245"/>
      <c r="AE1" s="245"/>
      <c r="AF1" s="245"/>
      <c r="AG1" s="245"/>
      <c r="AH1" s="245"/>
      <c r="AI1" s="245"/>
      <c r="AJ1" s="245"/>
      <c r="AK1" s="245"/>
      <c r="AL1" s="245"/>
    </row>
    <row r="2" spans="1:38" ht="12" customHeight="1" x14ac:dyDescent="0.4">
      <c r="A2" s="245"/>
      <c r="B2" s="245"/>
      <c r="C2" s="245"/>
      <c r="D2" s="245"/>
      <c r="E2" s="245"/>
      <c r="F2" s="245"/>
      <c r="G2" s="245"/>
      <c r="H2" s="245"/>
      <c r="I2" s="245"/>
      <c r="J2" s="245"/>
      <c r="K2" s="245"/>
      <c r="L2" s="245"/>
      <c r="M2" s="245"/>
      <c r="N2" s="245"/>
      <c r="O2" s="245"/>
      <c r="P2" s="245"/>
      <c r="Q2" s="245"/>
      <c r="R2" s="245"/>
      <c r="S2" s="245"/>
      <c r="T2" s="245"/>
      <c r="U2" s="245"/>
      <c r="V2" s="245"/>
      <c r="W2" s="245"/>
      <c r="X2" s="245"/>
      <c r="Y2" s="245"/>
      <c r="Z2" s="245"/>
      <c r="AA2" s="245"/>
      <c r="AB2" s="245"/>
      <c r="AC2" s="245"/>
      <c r="AD2" s="245"/>
      <c r="AE2" s="245"/>
      <c r="AF2" s="245"/>
      <c r="AG2" s="245"/>
      <c r="AH2" s="245"/>
      <c r="AI2" s="245"/>
      <c r="AJ2" s="245"/>
      <c r="AK2" s="245"/>
      <c r="AL2" s="245"/>
    </row>
    <row r="3" spans="1:38" ht="12" customHeight="1" x14ac:dyDescent="0.4">
      <c r="A3" s="246" t="s">
        <v>334</v>
      </c>
      <c r="B3" s="246"/>
      <c r="C3" s="246"/>
      <c r="D3" s="246"/>
      <c r="E3" s="246"/>
      <c r="F3" s="246"/>
      <c r="G3" s="246"/>
      <c r="H3" s="246"/>
      <c r="I3" s="246"/>
      <c r="J3" s="246"/>
      <c r="K3" s="246"/>
      <c r="L3" s="246"/>
      <c r="M3" s="246"/>
      <c r="N3" s="246"/>
      <c r="O3" s="246"/>
      <c r="P3" s="246"/>
      <c r="Q3" s="246"/>
      <c r="R3" s="246"/>
      <c r="S3" s="246"/>
      <c r="T3" s="246"/>
      <c r="U3" s="246"/>
      <c r="V3" s="246"/>
      <c r="W3" s="246"/>
      <c r="X3" s="246"/>
      <c r="Y3" s="246"/>
      <c r="Z3" s="246"/>
      <c r="AA3" s="246"/>
      <c r="AB3" s="246"/>
      <c r="AC3" s="246"/>
      <c r="AD3" s="246"/>
      <c r="AE3" s="246"/>
      <c r="AF3" s="246"/>
      <c r="AG3" s="246"/>
      <c r="AH3" s="246"/>
      <c r="AI3" s="246"/>
      <c r="AJ3" s="246"/>
      <c r="AK3" s="246"/>
      <c r="AL3" s="246"/>
    </row>
    <row r="4" spans="1:38" ht="12" customHeight="1" x14ac:dyDescent="0.4">
      <c r="A4" s="247" t="s">
        <v>333</v>
      </c>
      <c r="B4" s="248"/>
      <c r="C4" s="248"/>
      <c r="D4" s="248"/>
      <c r="E4" s="248"/>
      <c r="F4" s="248"/>
      <c r="G4" s="248"/>
      <c r="H4" s="248"/>
      <c r="I4" s="248"/>
      <c r="J4" s="248"/>
      <c r="K4" s="248"/>
      <c r="L4" s="248"/>
      <c r="M4" s="248"/>
      <c r="N4" s="249" t="s">
        <v>332</v>
      </c>
      <c r="O4" s="250" t="s">
        <v>331</v>
      </c>
      <c r="P4" s="248" t="s">
        <v>175</v>
      </c>
      <c r="Q4" s="248"/>
      <c r="R4" s="248"/>
      <c r="S4" s="248"/>
      <c r="T4" s="248"/>
      <c r="U4" s="248"/>
      <c r="V4" s="248"/>
      <c r="W4" s="248"/>
      <c r="X4" s="248"/>
      <c r="Y4" s="248"/>
      <c r="Z4" s="248"/>
      <c r="AA4" s="248"/>
      <c r="AB4" s="248"/>
      <c r="AC4" s="248"/>
      <c r="AD4" s="248"/>
      <c r="AE4" s="248"/>
      <c r="AF4" s="248"/>
      <c r="AG4" s="248"/>
      <c r="AH4" s="248"/>
      <c r="AI4" s="248"/>
      <c r="AJ4" s="248"/>
      <c r="AK4" s="249" t="s">
        <v>332</v>
      </c>
      <c r="AL4" s="252" t="s">
        <v>331</v>
      </c>
    </row>
    <row r="5" spans="1:38" ht="12" customHeight="1" x14ac:dyDescent="0.4">
      <c r="A5" s="247"/>
      <c r="B5" s="248"/>
      <c r="C5" s="248"/>
      <c r="D5" s="248"/>
      <c r="E5" s="248"/>
      <c r="F5" s="248"/>
      <c r="G5" s="248"/>
      <c r="H5" s="248"/>
      <c r="I5" s="248"/>
      <c r="J5" s="248"/>
      <c r="K5" s="248"/>
      <c r="L5" s="248"/>
      <c r="M5" s="248"/>
      <c r="N5" s="249"/>
      <c r="O5" s="251"/>
      <c r="P5" s="248"/>
      <c r="Q5" s="248"/>
      <c r="R5" s="248"/>
      <c r="S5" s="248"/>
      <c r="T5" s="248"/>
      <c r="U5" s="248"/>
      <c r="V5" s="248"/>
      <c r="W5" s="248"/>
      <c r="X5" s="248"/>
      <c r="Y5" s="248"/>
      <c r="Z5" s="248"/>
      <c r="AA5" s="248"/>
      <c r="AB5" s="248"/>
      <c r="AC5" s="248"/>
      <c r="AD5" s="248"/>
      <c r="AE5" s="248"/>
      <c r="AF5" s="248"/>
      <c r="AG5" s="248"/>
      <c r="AH5" s="248"/>
      <c r="AI5" s="248"/>
      <c r="AJ5" s="248"/>
      <c r="AK5" s="249"/>
      <c r="AL5" s="253"/>
    </row>
    <row r="6" spans="1:38" ht="12" customHeight="1" x14ac:dyDescent="0.4">
      <c r="A6" s="247"/>
      <c r="B6" s="248"/>
      <c r="C6" s="248"/>
      <c r="D6" s="248"/>
      <c r="E6" s="248"/>
      <c r="F6" s="248"/>
      <c r="G6" s="248"/>
      <c r="H6" s="248"/>
      <c r="I6" s="248"/>
      <c r="J6" s="248"/>
      <c r="K6" s="248"/>
      <c r="L6" s="248"/>
      <c r="M6" s="248"/>
      <c r="N6" s="249"/>
      <c r="O6" s="254" t="s">
        <v>330</v>
      </c>
      <c r="P6" s="248"/>
      <c r="Q6" s="248"/>
      <c r="R6" s="248"/>
      <c r="S6" s="248"/>
      <c r="T6" s="248"/>
      <c r="U6" s="248"/>
      <c r="V6" s="248"/>
      <c r="W6" s="248"/>
      <c r="X6" s="248"/>
      <c r="Y6" s="248"/>
      <c r="Z6" s="248"/>
      <c r="AA6" s="248"/>
      <c r="AB6" s="248"/>
      <c r="AC6" s="248"/>
      <c r="AD6" s="248"/>
      <c r="AE6" s="248"/>
      <c r="AF6" s="248"/>
      <c r="AG6" s="248"/>
      <c r="AH6" s="248"/>
      <c r="AI6" s="248"/>
      <c r="AJ6" s="248"/>
      <c r="AK6" s="249"/>
      <c r="AL6" s="255" t="s">
        <v>330</v>
      </c>
    </row>
    <row r="7" spans="1:38" ht="12" customHeight="1" x14ac:dyDescent="0.4">
      <c r="A7" s="247"/>
      <c r="B7" s="248"/>
      <c r="C7" s="248"/>
      <c r="D7" s="248"/>
      <c r="E7" s="248"/>
      <c r="F7" s="248"/>
      <c r="G7" s="248"/>
      <c r="H7" s="248"/>
      <c r="I7" s="248"/>
      <c r="J7" s="248"/>
      <c r="K7" s="248"/>
      <c r="L7" s="248"/>
      <c r="M7" s="248"/>
      <c r="N7" s="249"/>
      <c r="O7" s="250"/>
      <c r="P7" s="248"/>
      <c r="Q7" s="248"/>
      <c r="R7" s="248"/>
      <c r="S7" s="248"/>
      <c r="T7" s="248"/>
      <c r="U7" s="248"/>
      <c r="V7" s="248"/>
      <c r="W7" s="248"/>
      <c r="X7" s="248"/>
      <c r="Y7" s="248"/>
      <c r="Z7" s="248"/>
      <c r="AA7" s="248"/>
      <c r="AB7" s="248"/>
      <c r="AC7" s="248"/>
      <c r="AD7" s="248"/>
      <c r="AE7" s="248"/>
      <c r="AF7" s="248"/>
      <c r="AG7" s="248"/>
      <c r="AH7" s="248"/>
      <c r="AI7" s="248"/>
      <c r="AJ7" s="248"/>
      <c r="AK7" s="249"/>
      <c r="AL7" s="252"/>
    </row>
    <row r="8" spans="1:38" ht="12" customHeight="1" x14ac:dyDescent="0.4">
      <c r="A8" s="244"/>
      <c r="B8" s="244"/>
      <c r="C8" s="244"/>
      <c r="D8" s="244"/>
      <c r="E8" s="244"/>
      <c r="F8" s="244"/>
      <c r="G8" s="244"/>
      <c r="H8" s="244"/>
      <c r="I8" s="244"/>
      <c r="J8" s="244"/>
      <c r="K8" s="244"/>
      <c r="L8" s="244"/>
      <c r="M8" s="202"/>
      <c r="N8" s="112"/>
      <c r="O8" s="184"/>
      <c r="P8" s="244"/>
      <c r="Q8" s="244"/>
      <c r="R8" s="244"/>
      <c r="S8" s="244"/>
      <c r="T8" s="244"/>
      <c r="U8" s="244"/>
      <c r="V8" s="244"/>
      <c r="W8" s="244"/>
      <c r="X8" s="244"/>
      <c r="Y8" s="244"/>
      <c r="Z8" s="244"/>
      <c r="AA8" s="244"/>
      <c r="AB8" s="244"/>
      <c r="AC8" s="244"/>
      <c r="AD8" s="244"/>
      <c r="AE8" s="244"/>
      <c r="AF8" s="244"/>
      <c r="AG8" s="244"/>
      <c r="AH8" s="244"/>
      <c r="AI8" s="244"/>
      <c r="AJ8" s="202"/>
      <c r="AK8" s="184"/>
      <c r="AL8" s="183"/>
    </row>
    <row r="9" spans="1:38" ht="12" customHeight="1" x14ac:dyDescent="0.4">
      <c r="A9" s="242"/>
      <c r="B9" s="242"/>
      <c r="C9" s="242"/>
      <c r="D9" s="242"/>
      <c r="E9" s="242"/>
      <c r="F9" s="242"/>
      <c r="G9" s="242"/>
      <c r="H9" s="242"/>
      <c r="I9" s="242"/>
      <c r="J9" s="242"/>
      <c r="K9" s="242"/>
      <c r="L9" s="242"/>
      <c r="M9" s="243"/>
      <c r="N9" s="182"/>
      <c r="O9" s="174"/>
      <c r="P9" s="181"/>
      <c r="Q9" s="181"/>
      <c r="R9" s="181"/>
      <c r="S9" s="181"/>
      <c r="T9" s="181"/>
      <c r="U9" s="181"/>
      <c r="V9" s="181"/>
      <c r="W9" s="181"/>
      <c r="X9" s="181"/>
      <c r="Y9" s="181"/>
      <c r="Z9" s="181"/>
      <c r="AA9" s="181"/>
      <c r="AB9" s="181"/>
      <c r="AC9" s="181"/>
      <c r="AD9" s="181"/>
      <c r="AE9" s="181"/>
      <c r="AF9" s="181"/>
      <c r="AG9" s="181"/>
      <c r="AH9" s="181"/>
      <c r="AI9" s="181"/>
      <c r="AJ9" s="59"/>
      <c r="AK9" s="7"/>
      <c r="AL9" s="27"/>
    </row>
    <row r="10" spans="1:38" ht="12" customHeight="1" x14ac:dyDescent="0.4">
      <c r="A10" s="232" t="s">
        <v>329</v>
      </c>
      <c r="B10" s="232"/>
      <c r="C10" s="232"/>
      <c r="D10" s="232"/>
      <c r="E10" s="232"/>
      <c r="F10" s="232"/>
      <c r="G10" s="232"/>
      <c r="H10" s="232"/>
      <c r="I10" s="232"/>
      <c r="J10" s="232"/>
      <c r="K10" s="232"/>
      <c r="L10" s="232"/>
      <c r="M10" s="233"/>
      <c r="N10" s="178" t="s">
        <v>268</v>
      </c>
      <c r="O10" s="179">
        <f>O12+O30</f>
        <v>4129065.3500000006</v>
      </c>
      <c r="P10" s="231"/>
      <c r="Q10" s="231"/>
      <c r="R10" s="232" t="s">
        <v>328</v>
      </c>
      <c r="S10" s="232"/>
      <c r="T10" s="232"/>
      <c r="U10" s="232"/>
      <c r="V10" s="232"/>
      <c r="W10" s="232"/>
      <c r="X10" s="232"/>
      <c r="Y10" s="232"/>
      <c r="Z10" s="232"/>
      <c r="AA10" s="232"/>
      <c r="AB10" s="232"/>
      <c r="AC10" s="232"/>
      <c r="AD10" s="232"/>
      <c r="AE10" s="232"/>
      <c r="AF10" s="232"/>
      <c r="AG10" s="232"/>
      <c r="AH10" s="232"/>
      <c r="AI10" s="232"/>
      <c r="AJ10" s="233"/>
      <c r="AK10" s="174" t="s">
        <v>266</v>
      </c>
      <c r="AL10" s="19">
        <v>505950</v>
      </c>
    </row>
    <row r="11" spans="1:38" ht="12" customHeight="1" x14ac:dyDescent="0.4">
      <c r="A11" s="231"/>
      <c r="B11" s="231"/>
      <c r="C11" s="231"/>
      <c r="D11" s="231"/>
      <c r="E11" s="231"/>
      <c r="F11" s="231"/>
      <c r="G11" s="231"/>
      <c r="H11" s="231"/>
      <c r="I11" s="231"/>
      <c r="J11" s="231"/>
      <c r="K11" s="231"/>
      <c r="L11" s="231"/>
      <c r="M11" s="239"/>
      <c r="N11" s="178"/>
      <c r="O11" s="179"/>
      <c r="P11" s="231"/>
      <c r="Q11" s="231"/>
      <c r="R11" s="231"/>
      <c r="S11" s="231"/>
      <c r="T11" s="231"/>
      <c r="U11" s="231"/>
      <c r="V11" s="231"/>
      <c r="W11" s="231"/>
      <c r="X11" s="231"/>
      <c r="Y11" s="231"/>
      <c r="Z11" s="231"/>
      <c r="AA11" s="231"/>
      <c r="AB11" s="231"/>
      <c r="AC11" s="231"/>
      <c r="AD11" s="231"/>
      <c r="AE11" s="231"/>
      <c r="AF11" s="231"/>
      <c r="AG11" s="231"/>
      <c r="AH11" s="231"/>
      <c r="AI11" s="231"/>
      <c r="AJ11" s="239"/>
      <c r="AK11" s="174"/>
      <c r="AL11" s="19"/>
    </row>
    <row r="12" spans="1:38" ht="12" customHeight="1" x14ac:dyDescent="0.4">
      <c r="A12" s="165"/>
      <c r="B12" s="232" t="s">
        <v>327</v>
      </c>
      <c r="C12" s="232"/>
      <c r="D12" s="232"/>
      <c r="E12" s="232"/>
      <c r="F12" s="232"/>
      <c r="G12" s="232"/>
      <c r="H12" s="232"/>
      <c r="I12" s="232"/>
      <c r="J12" s="232"/>
      <c r="K12" s="232"/>
      <c r="L12" s="232"/>
      <c r="M12" s="233"/>
      <c r="N12" s="178" t="s">
        <v>268</v>
      </c>
      <c r="O12" s="179">
        <f>O14+O28</f>
        <v>3244992.1700000004</v>
      </c>
      <c r="P12" s="231"/>
      <c r="Q12" s="231"/>
      <c r="R12" s="231"/>
      <c r="S12" s="234" t="s">
        <v>326</v>
      </c>
      <c r="T12" s="234"/>
      <c r="U12" s="234"/>
      <c r="V12" s="234"/>
      <c r="W12" s="234"/>
      <c r="X12" s="234"/>
      <c r="Y12" s="234"/>
      <c r="Z12" s="234"/>
      <c r="AA12" s="234"/>
      <c r="AB12" s="234"/>
      <c r="AC12" s="234"/>
      <c r="AD12" s="234"/>
      <c r="AE12" s="234"/>
      <c r="AF12" s="234"/>
      <c r="AG12" s="234"/>
      <c r="AH12" s="234"/>
      <c r="AI12" s="234"/>
      <c r="AJ12" s="235"/>
      <c r="AK12" s="174" t="s">
        <v>266</v>
      </c>
      <c r="AL12" s="19">
        <v>505950</v>
      </c>
    </row>
    <row r="13" spans="1:38" ht="12" customHeight="1" x14ac:dyDescent="0.4">
      <c r="A13" s="231"/>
      <c r="B13" s="231"/>
      <c r="C13" s="231"/>
      <c r="D13" s="231"/>
      <c r="E13" s="231"/>
      <c r="F13" s="231"/>
      <c r="G13" s="231"/>
      <c r="H13" s="231"/>
      <c r="I13" s="231"/>
      <c r="J13" s="231"/>
      <c r="K13" s="231"/>
      <c r="L13" s="231"/>
      <c r="M13" s="239"/>
      <c r="N13" s="178"/>
      <c r="O13" s="179"/>
      <c r="P13" s="231"/>
      <c r="Q13" s="231"/>
      <c r="R13" s="231"/>
      <c r="S13" s="234" t="s">
        <v>325</v>
      </c>
      <c r="T13" s="234"/>
      <c r="U13" s="234"/>
      <c r="V13" s="234"/>
      <c r="W13" s="234"/>
      <c r="X13" s="234"/>
      <c r="Y13" s="234"/>
      <c r="Z13" s="234"/>
      <c r="AA13" s="234"/>
      <c r="AB13" s="234"/>
      <c r="AC13" s="234"/>
      <c r="AD13" s="234"/>
      <c r="AE13" s="234"/>
      <c r="AF13" s="234"/>
      <c r="AG13" s="234"/>
      <c r="AH13" s="234"/>
      <c r="AI13" s="234"/>
      <c r="AJ13" s="235"/>
      <c r="AK13" s="174" t="s">
        <v>266</v>
      </c>
      <c r="AL13" s="19">
        <v>0</v>
      </c>
    </row>
    <row r="14" spans="1:38" ht="12" customHeight="1" x14ac:dyDescent="0.4">
      <c r="A14" s="231"/>
      <c r="B14" s="231"/>
      <c r="C14" s="232" t="s">
        <v>272</v>
      </c>
      <c r="D14" s="232"/>
      <c r="E14" s="232"/>
      <c r="F14" s="232"/>
      <c r="G14" s="232"/>
      <c r="H14" s="232"/>
      <c r="I14" s="232"/>
      <c r="J14" s="232"/>
      <c r="K14" s="232"/>
      <c r="L14" s="232"/>
      <c r="M14" s="233"/>
      <c r="N14" s="178" t="s">
        <v>268</v>
      </c>
      <c r="O14" s="179">
        <f>O16+O18+O22</f>
        <v>3157544.5900000003</v>
      </c>
      <c r="P14" s="231"/>
      <c r="Q14" s="231"/>
      <c r="R14" s="231"/>
      <c r="S14" s="234" t="s">
        <v>324</v>
      </c>
      <c r="T14" s="234"/>
      <c r="U14" s="234"/>
      <c r="V14" s="234"/>
      <c r="W14" s="234"/>
      <c r="X14" s="234"/>
      <c r="Y14" s="234"/>
      <c r="Z14" s="234"/>
      <c r="AA14" s="234"/>
      <c r="AB14" s="234"/>
      <c r="AC14" s="234"/>
      <c r="AD14" s="234"/>
      <c r="AE14" s="234"/>
      <c r="AF14" s="234"/>
      <c r="AG14" s="234"/>
      <c r="AH14" s="234"/>
      <c r="AI14" s="234"/>
      <c r="AJ14" s="235"/>
      <c r="AK14" s="174" t="s">
        <v>266</v>
      </c>
      <c r="AL14" s="19">
        <v>0</v>
      </c>
    </row>
    <row r="15" spans="1:38" ht="12" customHeight="1" x14ac:dyDescent="0.4">
      <c r="A15" s="231"/>
      <c r="B15" s="231"/>
      <c r="C15" s="231"/>
      <c r="D15" s="231"/>
      <c r="E15" s="231"/>
      <c r="F15" s="231"/>
      <c r="G15" s="231"/>
      <c r="H15" s="231"/>
      <c r="I15" s="231"/>
      <c r="J15" s="231"/>
      <c r="K15" s="231"/>
      <c r="L15" s="231"/>
      <c r="M15" s="239"/>
      <c r="N15" s="178"/>
      <c r="O15" s="179"/>
      <c r="P15" s="231"/>
      <c r="Q15" s="231"/>
      <c r="R15" s="231"/>
      <c r="S15" s="231"/>
      <c r="T15" s="231"/>
      <c r="U15" s="231"/>
      <c r="V15" s="231"/>
      <c r="W15" s="231"/>
      <c r="X15" s="231"/>
      <c r="Y15" s="231"/>
      <c r="Z15" s="231"/>
      <c r="AA15" s="231"/>
      <c r="AB15" s="231"/>
      <c r="AC15" s="231"/>
      <c r="AD15" s="231"/>
      <c r="AE15" s="231"/>
      <c r="AF15" s="231"/>
      <c r="AG15" s="231"/>
      <c r="AH15" s="231"/>
      <c r="AI15" s="231"/>
      <c r="AJ15" s="239"/>
      <c r="AK15" s="174"/>
      <c r="AL15" s="19"/>
    </row>
    <row r="16" spans="1:38" ht="12" customHeight="1" x14ac:dyDescent="0.4">
      <c r="A16" s="231"/>
      <c r="B16" s="231"/>
      <c r="C16" s="231"/>
      <c r="D16" s="232" t="s">
        <v>300</v>
      </c>
      <c r="E16" s="232"/>
      <c r="F16" s="232"/>
      <c r="G16" s="232"/>
      <c r="H16" s="232"/>
      <c r="I16" s="232"/>
      <c r="J16" s="232"/>
      <c r="K16" s="232"/>
      <c r="L16" s="232"/>
      <c r="M16" s="233"/>
      <c r="N16" s="178" t="s">
        <v>268</v>
      </c>
      <c r="O16" s="179">
        <v>15158.87</v>
      </c>
      <c r="P16" s="231"/>
      <c r="Q16" s="231"/>
      <c r="R16" s="232" t="s">
        <v>323</v>
      </c>
      <c r="S16" s="232"/>
      <c r="T16" s="232"/>
      <c r="U16" s="232"/>
      <c r="V16" s="232"/>
      <c r="W16" s="232"/>
      <c r="X16" s="232"/>
      <c r="Y16" s="232"/>
      <c r="Z16" s="232"/>
      <c r="AA16" s="232"/>
      <c r="AB16" s="232"/>
      <c r="AC16" s="232"/>
      <c r="AD16" s="232"/>
      <c r="AE16" s="232"/>
      <c r="AF16" s="232"/>
      <c r="AG16" s="232"/>
      <c r="AH16" s="232"/>
      <c r="AI16" s="232"/>
      <c r="AJ16" s="233"/>
      <c r="AK16" s="174" t="s">
        <v>266</v>
      </c>
      <c r="AL16" s="19">
        <v>1671302</v>
      </c>
    </row>
    <row r="17" spans="1:38" ht="12" customHeight="1" x14ac:dyDescent="0.4">
      <c r="A17" s="231"/>
      <c r="B17" s="231"/>
      <c r="C17" s="231"/>
      <c r="D17" s="231"/>
      <c r="E17" s="231"/>
      <c r="F17" s="231"/>
      <c r="G17" s="231"/>
      <c r="H17" s="231"/>
      <c r="I17" s="231"/>
      <c r="J17" s="231"/>
      <c r="K17" s="231"/>
      <c r="L17" s="231"/>
      <c r="M17" s="239"/>
      <c r="N17" s="178"/>
      <c r="O17" s="179"/>
      <c r="P17" s="231"/>
      <c r="Q17" s="231"/>
      <c r="R17" s="231"/>
      <c r="S17" s="231"/>
      <c r="T17" s="231"/>
      <c r="U17" s="231"/>
      <c r="V17" s="231"/>
      <c r="W17" s="231"/>
      <c r="X17" s="231"/>
      <c r="Y17" s="231"/>
      <c r="Z17" s="231"/>
      <c r="AA17" s="231"/>
      <c r="AB17" s="231"/>
      <c r="AC17" s="231"/>
      <c r="AD17" s="231"/>
      <c r="AE17" s="231"/>
      <c r="AF17" s="231"/>
      <c r="AG17" s="231"/>
      <c r="AH17" s="231"/>
      <c r="AI17" s="231"/>
      <c r="AJ17" s="239"/>
      <c r="AK17" s="174"/>
      <c r="AL17" s="19"/>
    </row>
    <row r="18" spans="1:38" ht="12" customHeight="1" x14ac:dyDescent="0.4">
      <c r="A18" s="231"/>
      <c r="B18" s="231"/>
      <c r="C18" s="231"/>
      <c r="D18" s="232" t="s">
        <v>297</v>
      </c>
      <c r="E18" s="232"/>
      <c r="F18" s="232"/>
      <c r="G18" s="232"/>
      <c r="H18" s="232"/>
      <c r="I18" s="232"/>
      <c r="J18" s="232"/>
      <c r="K18" s="232"/>
      <c r="L18" s="232"/>
      <c r="M18" s="233"/>
      <c r="N18" s="178" t="s">
        <v>268</v>
      </c>
      <c r="O18" s="179">
        <f>O19+O20</f>
        <v>286014.83999999997</v>
      </c>
      <c r="P18" s="240" t="s">
        <v>322</v>
      </c>
      <c r="Q18" s="240"/>
      <c r="R18" s="240"/>
      <c r="S18" s="240"/>
      <c r="T18" s="240"/>
      <c r="U18" s="240"/>
      <c r="V18" s="240"/>
      <c r="W18" s="240"/>
      <c r="X18" s="240"/>
      <c r="Y18" s="240"/>
      <c r="Z18" s="240"/>
      <c r="AA18" s="240"/>
      <c r="AB18" s="240"/>
      <c r="AC18" s="240"/>
      <c r="AD18" s="240"/>
      <c r="AE18" s="240"/>
      <c r="AF18" s="240"/>
      <c r="AG18" s="240"/>
      <c r="AH18" s="240"/>
      <c r="AI18" s="240"/>
      <c r="AJ18" s="241"/>
      <c r="AK18" s="174"/>
      <c r="AL18" s="19"/>
    </row>
    <row r="19" spans="1:38" ht="12" customHeight="1" x14ac:dyDescent="0.4">
      <c r="A19" s="231"/>
      <c r="B19" s="231"/>
      <c r="C19" s="231"/>
      <c r="D19" s="232" t="s">
        <v>321</v>
      </c>
      <c r="E19" s="232"/>
      <c r="F19" s="232"/>
      <c r="G19" s="232"/>
      <c r="H19" s="232"/>
      <c r="I19" s="232"/>
      <c r="J19" s="232"/>
      <c r="K19" s="232"/>
      <c r="L19" s="232"/>
      <c r="M19" s="233"/>
      <c r="N19" s="178" t="s">
        <v>268</v>
      </c>
      <c r="O19" s="179">
        <v>23387.22</v>
      </c>
      <c r="P19" s="231"/>
      <c r="Q19" s="231"/>
      <c r="R19" s="231"/>
      <c r="S19" s="231"/>
      <c r="T19" s="231"/>
      <c r="U19" s="231"/>
      <c r="V19" s="231"/>
      <c r="W19" s="231"/>
      <c r="X19" s="231"/>
      <c r="Y19" s="231"/>
      <c r="Z19" s="231"/>
      <c r="AA19" s="231"/>
      <c r="AB19" s="231"/>
      <c r="AC19" s="231"/>
      <c r="AD19" s="231"/>
      <c r="AE19" s="231"/>
      <c r="AF19" s="231"/>
      <c r="AG19" s="231"/>
      <c r="AH19" s="231"/>
      <c r="AI19" s="231"/>
      <c r="AJ19" s="239"/>
      <c r="AK19" s="174"/>
      <c r="AL19" s="19"/>
    </row>
    <row r="20" spans="1:38" ht="12" customHeight="1" x14ac:dyDescent="0.4">
      <c r="A20" s="231"/>
      <c r="B20" s="231"/>
      <c r="C20" s="231"/>
      <c r="D20" s="232" t="s">
        <v>309</v>
      </c>
      <c r="E20" s="232"/>
      <c r="F20" s="232"/>
      <c r="G20" s="232"/>
      <c r="H20" s="232"/>
      <c r="I20" s="232"/>
      <c r="J20" s="232"/>
      <c r="K20" s="232"/>
      <c r="L20" s="232"/>
      <c r="M20" s="233"/>
      <c r="N20" s="178" t="s">
        <v>268</v>
      </c>
      <c r="O20" s="179">
        <v>262627.62</v>
      </c>
      <c r="P20" s="26"/>
      <c r="Q20" s="234" t="s">
        <v>320</v>
      </c>
      <c r="R20" s="234"/>
      <c r="S20" s="234"/>
      <c r="T20" s="234"/>
      <c r="U20" s="234"/>
      <c r="V20" s="234"/>
      <c r="W20" s="234"/>
      <c r="X20" s="234"/>
      <c r="Y20" s="234"/>
      <c r="Z20" s="234"/>
      <c r="AA20" s="234"/>
      <c r="AB20" s="234"/>
      <c r="AC20" s="234"/>
      <c r="AD20" s="234"/>
      <c r="AE20" s="234"/>
      <c r="AF20" s="234"/>
      <c r="AG20" s="234"/>
      <c r="AH20" s="234"/>
      <c r="AI20" s="234"/>
      <c r="AJ20" s="235"/>
      <c r="AK20" s="174"/>
      <c r="AL20" s="19">
        <f>AL22+AL23+AL24</f>
        <v>1237</v>
      </c>
    </row>
    <row r="21" spans="1:38" ht="12" customHeight="1" x14ac:dyDescent="0.4">
      <c r="A21" s="231"/>
      <c r="B21" s="231"/>
      <c r="C21" s="231"/>
      <c r="D21" s="231"/>
      <c r="E21" s="231"/>
      <c r="F21" s="231"/>
      <c r="G21" s="231"/>
      <c r="H21" s="231"/>
      <c r="I21" s="231"/>
      <c r="J21" s="231"/>
      <c r="K21" s="231"/>
      <c r="L21" s="231"/>
      <c r="M21" s="239"/>
      <c r="N21" s="178"/>
      <c r="O21" s="179"/>
      <c r="P21" s="231"/>
      <c r="Q21" s="231"/>
      <c r="R21" s="231"/>
      <c r="S21" s="231"/>
      <c r="T21" s="231"/>
      <c r="U21" s="231"/>
      <c r="V21" s="231"/>
      <c r="W21" s="231"/>
      <c r="X21" s="231"/>
      <c r="Y21" s="231"/>
      <c r="Z21" s="231"/>
      <c r="AA21" s="231"/>
      <c r="AB21" s="231"/>
      <c r="AC21" s="231"/>
      <c r="AD21" s="231"/>
      <c r="AE21" s="231"/>
      <c r="AF21" s="231"/>
      <c r="AG21" s="231"/>
      <c r="AH21" s="231"/>
      <c r="AI21" s="231"/>
      <c r="AJ21" s="239"/>
      <c r="AK21" s="174"/>
      <c r="AL21" s="19"/>
    </row>
    <row r="22" spans="1:38" ht="12" customHeight="1" x14ac:dyDescent="0.4">
      <c r="A22" s="231"/>
      <c r="B22" s="231"/>
      <c r="C22" s="232" t="s">
        <v>319</v>
      </c>
      <c r="D22" s="232"/>
      <c r="E22" s="232"/>
      <c r="F22" s="232"/>
      <c r="G22" s="232"/>
      <c r="H22" s="232"/>
      <c r="I22" s="232"/>
      <c r="J22" s="232"/>
      <c r="K22" s="232"/>
      <c r="L22" s="232"/>
      <c r="M22" s="233"/>
      <c r="N22" s="178" t="s">
        <v>268</v>
      </c>
      <c r="O22" s="179">
        <f>O23+O24+O25+O26</f>
        <v>2856370.8800000004</v>
      </c>
      <c r="P22" s="231"/>
      <c r="Q22" s="231"/>
      <c r="R22" s="234" t="s">
        <v>318</v>
      </c>
      <c r="S22" s="234"/>
      <c r="T22" s="234"/>
      <c r="U22" s="234"/>
      <c r="V22" s="234"/>
      <c r="W22" s="234"/>
      <c r="X22" s="234"/>
      <c r="Y22" s="234"/>
      <c r="Z22" s="234"/>
      <c r="AA22" s="234"/>
      <c r="AB22" s="234"/>
      <c r="AC22" s="234"/>
      <c r="AD22" s="234"/>
      <c r="AE22" s="234"/>
      <c r="AF22" s="234"/>
      <c r="AG22" s="234"/>
      <c r="AH22" s="234"/>
      <c r="AI22" s="234"/>
      <c r="AJ22" s="235"/>
      <c r="AK22" s="174" t="s">
        <v>317</v>
      </c>
      <c r="AL22" s="19">
        <v>391</v>
      </c>
    </row>
    <row r="23" spans="1:38" ht="12" customHeight="1" x14ac:dyDescent="0.4">
      <c r="A23" s="231"/>
      <c r="B23" s="231"/>
      <c r="C23" s="231"/>
      <c r="D23" s="232" t="s">
        <v>316</v>
      </c>
      <c r="E23" s="232"/>
      <c r="F23" s="232"/>
      <c r="G23" s="232"/>
      <c r="H23" s="232"/>
      <c r="I23" s="232"/>
      <c r="J23" s="232"/>
      <c r="K23" s="232"/>
      <c r="L23" s="232"/>
      <c r="M23" s="233"/>
      <c r="N23" s="178" t="s">
        <v>268</v>
      </c>
      <c r="O23" s="179">
        <v>1192357.5900000001</v>
      </c>
      <c r="P23" s="231"/>
      <c r="Q23" s="231"/>
      <c r="R23" s="234" t="s">
        <v>315</v>
      </c>
      <c r="S23" s="234"/>
      <c r="T23" s="234"/>
      <c r="U23" s="234"/>
      <c r="V23" s="234"/>
      <c r="W23" s="234"/>
      <c r="X23" s="234"/>
      <c r="Y23" s="234"/>
      <c r="Z23" s="234"/>
      <c r="AA23" s="234"/>
      <c r="AB23" s="234"/>
      <c r="AC23" s="234"/>
      <c r="AD23" s="234"/>
      <c r="AE23" s="234"/>
      <c r="AF23" s="234"/>
      <c r="AG23" s="234"/>
      <c r="AH23" s="234"/>
      <c r="AI23" s="234"/>
      <c r="AJ23" s="235"/>
      <c r="AK23" s="174" t="s">
        <v>312</v>
      </c>
      <c r="AL23" s="19">
        <v>709</v>
      </c>
    </row>
    <row r="24" spans="1:38" ht="12" customHeight="1" x14ac:dyDescent="0.4">
      <c r="A24" s="231"/>
      <c r="B24" s="231"/>
      <c r="C24" s="231"/>
      <c r="D24" s="232" t="s">
        <v>314</v>
      </c>
      <c r="E24" s="232"/>
      <c r="F24" s="232"/>
      <c r="G24" s="232"/>
      <c r="H24" s="232"/>
      <c r="I24" s="232"/>
      <c r="J24" s="232"/>
      <c r="K24" s="232"/>
      <c r="L24" s="232"/>
      <c r="M24" s="233"/>
      <c r="N24" s="178" t="s">
        <v>268</v>
      </c>
      <c r="O24" s="179">
        <v>68951.7</v>
      </c>
      <c r="P24" s="231"/>
      <c r="Q24" s="231"/>
      <c r="R24" s="234" t="s">
        <v>313</v>
      </c>
      <c r="S24" s="234"/>
      <c r="T24" s="234"/>
      <c r="U24" s="234"/>
      <c r="V24" s="234"/>
      <c r="W24" s="234"/>
      <c r="X24" s="234"/>
      <c r="Y24" s="234"/>
      <c r="Z24" s="234"/>
      <c r="AA24" s="234"/>
      <c r="AB24" s="234"/>
      <c r="AC24" s="234"/>
      <c r="AD24" s="234"/>
      <c r="AE24" s="234"/>
      <c r="AF24" s="234"/>
      <c r="AG24" s="234"/>
      <c r="AH24" s="234"/>
      <c r="AI24" s="234"/>
      <c r="AJ24" s="235"/>
      <c r="AK24" s="174" t="s">
        <v>312</v>
      </c>
      <c r="AL24" s="19">
        <v>137</v>
      </c>
    </row>
    <row r="25" spans="1:38" ht="12" customHeight="1" x14ac:dyDescent="0.4">
      <c r="A25" s="231"/>
      <c r="B25" s="231"/>
      <c r="C25" s="231"/>
      <c r="D25" s="232" t="s">
        <v>311</v>
      </c>
      <c r="E25" s="232"/>
      <c r="F25" s="232"/>
      <c r="G25" s="232"/>
      <c r="H25" s="232"/>
      <c r="I25" s="232"/>
      <c r="J25" s="232"/>
      <c r="K25" s="232"/>
      <c r="L25" s="232"/>
      <c r="M25" s="233"/>
      <c r="N25" s="178" t="s">
        <v>310</v>
      </c>
      <c r="O25" s="179">
        <v>1357012.82</v>
      </c>
      <c r="P25" s="231"/>
      <c r="Q25" s="231"/>
      <c r="R25" s="231"/>
      <c r="S25" s="231"/>
      <c r="T25" s="231"/>
      <c r="U25" s="231"/>
      <c r="V25" s="231"/>
      <c r="W25" s="231"/>
      <c r="X25" s="231"/>
      <c r="Y25" s="231"/>
      <c r="Z25" s="231"/>
      <c r="AA25" s="231"/>
      <c r="AB25" s="231"/>
      <c r="AC25" s="231"/>
      <c r="AD25" s="231"/>
      <c r="AE25" s="231"/>
      <c r="AF25" s="231"/>
      <c r="AG25" s="231"/>
      <c r="AH25" s="231"/>
      <c r="AI25" s="231"/>
      <c r="AJ25" s="239"/>
      <c r="AK25" s="174"/>
      <c r="AL25" s="19"/>
    </row>
    <row r="26" spans="1:38" ht="12" customHeight="1" x14ac:dyDescent="0.4">
      <c r="A26" s="231"/>
      <c r="B26" s="231"/>
      <c r="C26" s="231"/>
      <c r="D26" s="232" t="s">
        <v>309</v>
      </c>
      <c r="E26" s="232"/>
      <c r="F26" s="232"/>
      <c r="G26" s="232"/>
      <c r="H26" s="232"/>
      <c r="I26" s="232"/>
      <c r="J26" s="232"/>
      <c r="K26" s="232"/>
      <c r="L26" s="232"/>
      <c r="M26" s="233"/>
      <c r="N26" s="178" t="s">
        <v>268</v>
      </c>
      <c r="O26" s="179">
        <v>238048.77</v>
      </c>
      <c r="P26" s="240" t="s">
        <v>308</v>
      </c>
      <c r="Q26" s="240"/>
      <c r="R26" s="240"/>
      <c r="S26" s="240"/>
      <c r="T26" s="240"/>
      <c r="U26" s="240"/>
      <c r="V26" s="240"/>
      <c r="W26" s="240"/>
      <c r="X26" s="240"/>
      <c r="Y26" s="240"/>
      <c r="Z26" s="240"/>
      <c r="AA26" s="240"/>
      <c r="AB26" s="240"/>
      <c r="AC26" s="240"/>
      <c r="AD26" s="240"/>
      <c r="AE26" s="240"/>
      <c r="AF26" s="240"/>
      <c r="AG26" s="240"/>
      <c r="AH26" s="240"/>
      <c r="AI26" s="240"/>
      <c r="AJ26" s="241"/>
      <c r="AK26" s="174"/>
      <c r="AL26" s="19"/>
    </row>
    <row r="27" spans="1:38" ht="12" customHeight="1" x14ac:dyDescent="0.4">
      <c r="A27" s="231"/>
      <c r="B27" s="231"/>
      <c r="C27" s="231"/>
      <c r="D27" s="231"/>
      <c r="E27" s="231"/>
      <c r="F27" s="231"/>
      <c r="G27" s="231"/>
      <c r="H27" s="231"/>
      <c r="I27" s="231"/>
      <c r="J27" s="231"/>
      <c r="K27" s="231"/>
      <c r="L27" s="231"/>
      <c r="M27" s="239"/>
      <c r="N27" s="178"/>
      <c r="O27" s="179"/>
      <c r="P27" s="231"/>
      <c r="Q27" s="231"/>
      <c r="R27" s="231"/>
      <c r="S27" s="231"/>
      <c r="T27" s="231"/>
      <c r="U27" s="231"/>
      <c r="V27" s="231"/>
      <c r="W27" s="231"/>
      <c r="X27" s="231"/>
      <c r="Y27" s="231"/>
      <c r="Z27" s="231"/>
      <c r="AA27" s="231"/>
      <c r="AB27" s="231"/>
      <c r="AC27" s="231"/>
      <c r="AD27" s="231"/>
      <c r="AE27" s="231"/>
      <c r="AF27" s="231"/>
      <c r="AG27" s="231"/>
      <c r="AH27" s="231"/>
      <c r="AI27" s="231"/>
      <c r="AJ27" s="239"/>
      <c r="AK27" s="174"/>
      <c r="AL27" s="19"/>
    </row>
    <row r="28" spans="1:38" ht="12" customHeight="1" x14ac:dyDescent="0.4">
      <c r="A28" s="231"/>
      <c r="B28" s="231"/>
      <c r="C28" s="232" t="s">
        <v>274</v>
      </c>
      <c r="D28" s="232"/>
      <c r="E28" s="232"/>
      <c r="F28" s="232"/>
      <c r="G28" s="232"/>
      <c r="H28" s="232"/>
      <c r="I28" s="232"/>
      <c r="J28" s="232"/>
      <c r="K28" s="232"/>
      <c r="L28" s="232"/>
      <c r="M28" s="233"/>
      <c r="N28" s="178" t="s">
        <v>268</v>
      </c>
      <c r="O28" s="179">
        <v>87447.58</v>
      </c>
      <c r="P28" s="229" t="s">
        <v>307</v>
      </c>
      <c r="Q28" s="229"/>
      <c r="R28" s="229"/>
      <c r="S28" s="229"/>
      <c r="T28" s="229"/>
      <c r="U28" s="229"/>
      <c r="V28" s="229"/>
      <c r="W28" s="229"/>
      <c r="X28" s="229"/>
      <c r="Y28" s="229"/>
      <c r="Z28" s="229"/>
      <c r="AA28" s="229"/>
      <c r="AB28" s="229"/>
      <c r="AC28" s="229"/>
      <c r="AD28" s="229"/>
      <c r="AE28" s="229"/>
      <c r="AF28" s="229"/>
      <c r="AG28" s="229"/>
      <c r="AH28" s="229"/>
      <c r="AI28" s="229"/>
      <c r="AJ28" s="230"/>
      <c r="AK28" s="174" t="s">
        <v>266</v>
      </c>
      <c r="AL28" s="19">
        <v>15717700</v>
      </c>
    </row>
    <row r="29" spans="1:38" ht="12" customHeight="1" x14ac:dyDescent="0.4">
      <c r="A29" s="231"/>
      <c r="B29" s="231"/>
      <c r="C29" s="231"/>
      <c r="D29" s="231"/>
      <c r="E29" s="231"/>
      <c r="F29" s="231"/>
      <c r="G29" s="231"/>
      <c r="H29" s="231"/>
      <c r="I29" s="231"/>
      <c r="J29" s="231"/>
      <c r="K29" s="231"/>
      <c r="L29" s="231"/>
      <c r="M29" s="239"/>
      <c r="N29" s="178"/>
      <c r="O29" s="179"/>
      <c r="P29" s="229" t="s">
        <v>306</v>
      </c>
      <c r="Q29" s="229"/>
      <c r="R29" s="229"/>
      <c r="S29" s="229"/>
      <c r="T29" s="229"/>
      <c r="U29" s="229"/>
      <c r="V29" s="229"/>
      <c r="W29" s="229"/>
      <c r="X29" s="229"/>
      <c r="Y29" s="229"/>
      <c r="Z29" s="229"/>
      <c r="AA29" s="229"/>
      <c r="AB29" s="229"/>
      <c r="AC29" s="229"/>
      <c r="AD29" s="229"/>
      <c r="AE29" s="229"/>
      <c r="AF29" s="229"/>
      <c r="AG29" s="229"/>
      <c r="AH29" s="229"/>
      <c r="AI29" s="229"/>
      <c r="AJ29" s="230"/>
      <c r="AK29" s="174" t="s">
        <v>266</v>
      </c>
      <c r="AL29" s="19">
        <v>4800000</v>
      </c>
    </row>
    <row r="30" spans="1:38" ht="12" customHeight="1" x14ac:dyDescent="0.4">
      <c r="A30" s="165"/>
      <c r="B30" s="232" t="s">
        <v>305</v>
      </c>
      <c r="C30" s="232"/>
      <c r="D30" s="232"/>
      <c r="E30" s="232"/>
      <c r="F30" s="232"/>
      <c r="G30" s="232"/>
      <c r="H30" s="232"/>
      <c r="I30" s="232"/>
      <c r="J30" s="232"/>
      <c r="K30" s="232"/>
      <c r="L30" s="232"/>
      <c r="M30" s="233"/>
      <c r="N30" s="178" t="s">
        <v>268</v>
      </c>
      <c r="O30" s="179">
        <f>O32+O46</f>
        <v>884073.17999999993</v>
      </c>
      <c r="P30" s="229" t="s">
        <v>304</v>
      </c>
      <c r="Q30" s="229"/>
      <c r="R30" s="229"/>
      <c r="S30" s="229"/>
      <c r="T30" s="229"/>
      <c r="U30" s="229"/>
      <c r="V30" s="229"/>
      <c r="W30" s="229"/>
      <c r="X30" s="229"/>
      <c r="Y30" s="229"/>
      <c r="Z30" s="229"/>
      <c r="AA30" s="229"/>
      <c r="AB30" s="229"/>
      <c r="AC30" s="229"/>
      <c r="AD30" s="229"/>
      <c r="AE30" s="229"/>
      <c r="AF30" s="229"/>
      <c r="AG30" s="229"/>
      <c r="AH30" s="229"/>
      <c r="AI30" s="229"/>
      <c r="AJ30" s="230"/>
      <c r="AK30" s="174" t="s">
        <v>266</v>
      </c>
      <c r="AL30" s="19">
        <v>29516</v>
      </c>
    </row>
    <row r="31" spans="1:38" ht="12" customHeight="1" x14ac:dyDescent="0.4">
      <c r="A31" s="231"/>
      <c r="B31" s="231"/>
      <c r="C31" s="231"/>
      <c r="D31" s="231"/>
      <c r="E31" s="231"/>
      <c r="F31" s="231"/>
      <c r="G31" s="231"/>
      <c r="H31" s="231"/>
      <c r="I31" s="231"/>
      <c r="J31" s="231"/>
      <c r="K31" s="231"/>
      <c r="L31" s="231"/>
      <c r="M31" s="239"/>
      <c r="N31" s="178"/>
      <c r="O31" s="179"/>
      <c r="P31" s="229" t="s">
        <v>303</v>
      </c>
      <c r="Q31" s="229"/>
      <c r="R31" s="229"/>
      <c r="S31" s="229"/>
      <c r="T31" s="229"/>
      <c r="U31" s="229"/>
      <c r="V31" s="229"/>
      <c r="W31" s="229"/>
      <c r="X31" s="229"/>
      <c r="Y31" s="229"/>
      <c r="Z31" s="229"/>
      <c r="AA31" s="229"/>
      <c r="AB31" s="229"/>
      <c r="AC31" s="229"/>
      <c r="AD31" s="229"/>
      <c r="AE31" s="229"/>
      <c r="AF31" s="229"/>
      <c r="AG31" s="229"/>
      <c r="AH31" s="229"/>
      <c r="AI31" s="229"/>
      <c r="AJ31" s="230"/>
      <c r="AK31" s="174" t="s">
        <v>266</v>
      </c>
      <c r="AL31" s="19">
        <v>0</v>
      </c>
    </row>
    <row r="32" spans="1:38" ht="12" customHeight="1" x14ac:dyDescent="0.4">
      <c r="A32" s="231"/>
      <c r="B32" s="231"/>
      <c r="C32" s="232" t="s">
        <v>272</v>
      </c>
      <c r="D32" s="232"/>
      <c r="E32" s="232"/>
      <c r="F32" s="232"/>
      <c r="G32" s="232"/>
      <c r="H32" s="232"/>
      <c r="I32" s="232"/>
      <c r="J32" s="232"/>
      <c r="K32" s="232"/>
      <c r="L32" s="232"/>
      <c r="M32" s="233"/>
      <c r="N32" s="178" t="s">
        <v>268</v>
      </c>
      <c r="O32" s="179">
        <f>O34+O36+O40</f>
        <v>875982.53999999992</v>
      </c>
      <c r="P32" s="229" t="s">
        <v>302</v>
      </c>
      <c r="Q32" s="229"/>
      <c r="R32" s="229"/>
      <c r="S32" s="229"/>
      <c r="T32" s="229"/>
      <c r="U32" s="229"/>
      <c r="V32" s="229"/>
      <c r="W32" s="229"/>
      <c r="X32" s="229"/>
      <c r="Y32" s="229"/>
      <c r="Z32" s="229"/>
      <c r="AA32" s="229"/>
      <c r="AB32" s="229"/>
      <c r="AC32" s="229"/>
      <c r="AD32" s="229"/>
      <c r="AE32" s="229"/>
      <c r="AF32" s="229"/>
      <c r="AG32" s="229"/>
      <c r="AH32" s="229"/>
      <c r="AI32" s="229"/>
      <c r="AJ32" s="230"/>
      <c r="AK32" s="174" t="s">
        <v>266</v>
      </c>
      <c r="AL32" s="19">
        <v>67220</v>
      </c>
    </row>
    <row r="33" spans="1:38" ht="12" customHeight="1" x14ac:dyDescent="0.4">
      <c r="A33" s="231"/>
      <c r="B33" s="231"/>
      <c r="C33" s="231"/>
      <c r="D33" s="231"/>
      <c r="E33" s="231"/>
      <c r="F33" s="231"/>
      <c r="G33" s="231"/>
      <c r="H33" s="231"/>
      <c r="I33" s="231"/>
      <c r="J33" s="231"/>
      <c r="K33" s="231"/>
      <c r="L33" s="231"/>
      <c r="M33" s="239"/>
      <c r="N33" s="178"/>
      <c r="O33" s="179"/>
      <c r="P33" s="229" t="s">
        <v>301</v>
      </c>
      <c r="Q33" s="229"/>
      <c r="R33" s="229"/>
      <c r="S33" s="229"/>
      <c r="T33" s="229"/>
      <c r="U33" s="229"/>
      <c r="V33" s="229"/>
      <c r="W33" s="229"/>
      <c r="X33" s="229"/>
      <c r="Y33" s="229"/>
      <c r="Z33" s="229"/>
      <c r="AA33" s="229"/>
      <c r="AB33" s="229"/>
      <c r="AC33" s="229"/>
      <c r="AD33" s="229"/>
      <c r="AE33" s="229"/>
      <c r="AF33" s="229"/>
      <c r="AG33" s="229"/>
      <c r="AH33" s="229"/>
      <c r="AI33" s="229"/>
      <c r="AJ33" s="230"/>
      <c r="AK33" s="174" t="s">
        <v>266</v>
      </c>
      <c r="AL33" s="19">
        <v>410000</v>
      </c>
    </row>
    <row r="34" spans="1:38" ht="12" customHeight="1" x14ac:dyDescent="0.4">
      <c r="A34" s="231"/>
      <c r="B34" s="231"/>
      <c r="C34" s="231"/>
      <c r="D34" s="232" t="s">
        <v>300</v>
      </c>
      <c r="E34" s="232"/>
      <c r="F34" s="232"/>
      <c r="G34" s="232"/>
      <c r="H34" s="232"/>
      <c r="I34" s="232"/>
      <c r="J34" s="232"/>
      <c r="K34" s="232"/>
      <c r="L34" s="232"/>
      <c r="M34" s="233"/>
      <c r="N34" s="178" t="s">
        <v>268</v>
      </c>
      <c r="O34" s="179">
        <v>23521.1</v>
      </c>
      <c r="P34" s="229" t="s">
        <v>299</v>
      </c>
      <c r="Q34" s="229"/>
      <c r="R34" s="229"/>
      <c r="S34" s="229"/>
      <c r="T34" s="229"/>
      <c r="U34" s="229"/>
      <c r="V34" s="229"/>
      <c r="W34" s="229"/>
      <c r="X34" s="229"/>
      <c r="Y34" s="229"/>
      <c r="Z34" s="229"/>
      <c r="AA34" s="229"/>
      <c r="AB34" s="229"/>
      <c r="AC34" s="229"/>
      <c r="AD34" s="229"/>
      <c r="AE34" s="229"/>
      <c r="AF34" s="229"/>
      <c r="AG34" s="229"/>
      <c r="AH34" s="229"/>
      <c r="AI34" s="229"/>
      <c r="AJ34" s="230"/>
      <c r="AK34" s="174" t="s">
        <v>266</v>
      </c>
      <c r="AL34" s="19">
        <v>755058</v>
      </c>
    </row>
    <row r="35" spans="1:38" ht="12" customHeight="1" x14ac:dyDescent="0.4">
      <c r="A35" s="231"/>
      <c r="B35" s="231"/>
      <c r="C35" s="231"/>
      <c r="D35" s="231"/>
      <c r="E35" s="231"/>
      <c r="F35" s="231"/>
      <c r="G35" s="231"/>
      <c r="H35" s="231"/>
      <c r="I35" s="231"/>
      <c r="J35" s="231"/>
      <c r="K35" s="231"/>
      <c r="L35" s="231"/>
      <c r="M35" s="239"/>
      <c r="N35" s="178"/>
      <c r="O35" s="179"/>
      <c r="P35" s="229" t="s">
        <v>298</v>
      </c>
      <c r="Q35" s="229"/>
      <c r="R35" s="229"/>
      <c r="S35" s="229"/>
      <c r="T35" s="229"/>
      <c r="U35" s="229"/>
      <c r="V35" s="229"/>
      <c r="W35" s="229"/>
      <c r="X35" s="229"/>
      <c r="Y35" s="229"/>
      <c r="Z35" s="229"/>
      <c r="AA35" s="229"/>
      <c r="AB35" s="229"/>
      <c r="AC35" s="229"/>
      <c r="AD35" s="229"/>
      <c r="AE35" s="229"/>
      <c r="AF35" s="229"/>
      <c r="AG35" s="229"/>
      <c r="AH35" s="229"/>
      <c r="AI35" s="229"/>
      <c r="AJ35" s="230"/>
      <c r="AK35" s="174" t="s">
        <v>266</v>
      </c>
      <c r="AL35" s="19">
        <v>66162</v>
      </c>
    </row>
    <row r="36" spans="1:38" ht="12" customHeight="1" x14ac:dyDescent="0.4">
      <c r="A36" s="231"/>
      <c r="B36" s="231"/>
      <c r="C36" s="231"/>
      <c r="D36" s="232" t="s">
        <v>297</v>
      </c>
      <c r="E36" s="232"/>
      <c r="F36" s="232"/>
      <c r="G36" s="232"/>
      <c r="H36" s="232"/>
      <c r="I36" s="232"/>
      <c r="J36" s="232"/>
      <c r="K36" s="232"/>
      <c r="L36" s="232"/>
      <c r="M36" s="233"/>
      <c r="N36" s="178" t="s">
        <v>268</v>
      </c>
      <c r="O36" s="179">
        <f>O37+O38</f>
        <v>99800.290000000008</v>
      </c>
      <c r="P36" s="229" t="s">
        <v>296</v>
      </c>
      <c r="Q36" s="229"/>
      <c r="R36" s="229"/>
      <c r="S36" s="229"/>
      <c r="T36" s="229"/>
      <c r="U36" s="229"/>
      <c r="V36" s="229"/>
      <c r="W36" s="229"/>
      <c r="X36" s="229"/>
      <c r="Y36" s="229"/>
      <c r="Z36" s="229"/>
      <c r="AA36" s="229"/>
      <c r="AB36" s="229"/>
      <c r="AC36" s="229"/>
      <c r="AD36" s="229"/>
      <c r="AE36" s="229"/>
      <c r="AF36" s="229"/>
      <c r="AG36" s="229"/>
      <c r="AH36" s="229"/>
      <c r="AI36" s="229"/>
      <c r="AJ36" s="230"/>
      <c r="AK36" s="174" t="s">
        <v>266</v>
      </c>
      <c r="AL36" s="19">
        <v>122884</v>
      </c>
    </row>
    <row r="37" spans="1:38" ht="12" customHeight="1" x14ac:dyDescent="0.4">
      <c r="A37" s="231"/>
      <c r="B37" s="231"/>
      <c r="C37" s="231"/>
      <c r="D37" s="231"/>
      <c r="E37" s="232" t="s">
        <v>295</v>
      </c>
      <c r="F37" s="232"/>
      <c r="G37" s="232"/>
      <c r="H37" s="232"/>
      <c r="I37" s="232"/>
      <c r="J37" s="232"/>
      <c r="K37" s="232"/>
      <c r="L37" s="232"/>
      <c r="M37" s="232"/>
      <c r="N37" s="178" t="s">
        <v>268</v>
      </c>
      <c r="O37" s="179">
        <v>20753.580000000002</v>
      </c>
      <c r="P37" s="229" t="s">
        <v>294</v>
      </c>
      <c r="Q37" s="229"/>
      <c r="R37" s="229"/>
      <c r="S37" s="229"/>
      <c r="T37" s="229"/>
      <c r="U37" s="229"/>
      <c r="V37" s="229"/>
      <c r="W37" s="229"/>
      <c r="X37" s="229"/>
      <c r="Y37" s="229"/>
      <c r="Z37" s="229"/>
      <c r="AA37" s="229"/>
      <c r="AB37" s="229"/>
      <c r="AC37" s="229"/>
      <c r="AD37" s="229"/>
      <c r="AE37" s="229"/>
      <c r="AF37" s="229"/>
      <c r="AG37" s="229"/>
      <c r="AH37" s="229"/>
      <c r="AI37" s="229"/>
      <c r="AJ37" s="230"/>
      <c r="AK37" s="174" t="s">
        <v>266</v>
      </c>
      <c r="AL37" s="19">
        <v>2248000</v>
      </c>
    </row>
    <row r="38" spans="1:38" ht="12" customHeight="1" x14ac:dyDescent="0.4">
      <c r="A38" s="231"/>
      <c r="B38" s="231"/>
      <c r="C38" s="231"/>
      <c r="D38" s="231"/>
      <c r="E38" s="232" t="s">
        <v>283</v>
      </c>
      <c r="F38" s="232"/>
      <c r="G38" s="232"/>
      <c r="H38" s="232"/>
      <c r="I38" s="232"/>
      <c r="J38" s="232"/>
      <c r="K38" s="232"/>
      <c r="L38" s="232"/>
      <c r="M38" s="232"/>
      <c r="N38" s="178" t="s">
        <v>268</v>
      </c>
      <c r="O38" s="179">
        <v>79046.710000000006</v>
      </c>
      <c r="P38" s="229" t="s">
        <v>293</v>
      </c>
      <c r="Q38" s="229"/>
      <c r="R38" s="229"/>
      <c r="S38" s="229"/>
      <c r="T38" s="229"/>
      <c r="U38" s="229"/>
      <c r="V38" s="229"/>
      <c r="W38" s="229"/>
      <c r="X38" s="229"/>
      <c r="Y38" s="229"/>
      <c r="Z38" s="229"/>
      <c r="AA38" s="229"/>
      <c r="AB38" s="229"/>
      <c r="AC38" s="229"/>
      <c r="AD38" s="229"/>
      <c r="AE38" s="229"/>
      <c r="AF38" s="229"/>
      <c r="AG38" s="229"/>
      <c r="AH38" s="229"/>
      <c r="AI38" s="229"/>
      <c r="AJ38" s="230"/>
      <c r="AK38" s="174" t="s">
        <v>266</v>
      </c>
      <c r="AL38" s="19">
        <v>54310</v>
      </c>
    </row>
    <row r="39" spans="1:38" ht="12" customHeight="1" x14ac:dyDescent="0.4">
      <c r="A39" s="231"/>
      <c r="B39" s="231"/>
      <c r="C39" s="231"/>
      <c r="D39" s="231"/>
      <c r="E39" s="231"/>
      <c r="F39" s="231"/>
      <c r="G39" s="231"/>
      <c r="H39" s="231"/>
      <c r="I39" s="231"/>
      <c r="J39" s="231"/>
      <c r="K39" s="231"/>
      <c r="L39" s="231"/>
      <c r="M39" s="239"/>
      <c r="N39" s="178"/>
      <c r="O39" s="179"/>
      <c r="P39" s="229" t="s">
        <v>292</v>
      </c>
      <c r="Q39" s="229"/>
      <c r="R39" s="229"/>
      <c r="S39" s="229"/>
      <c r="T39" s="229"/>
      <c r="U39" s="229"/>
      <c r="V39" s="229"/>
      <c r="W39" s="229"/>
      <c r="X39" s="229"/>
      <c r="Y39" s="229"/>
      <c r="Z39" s="229"/>
      <c r="AA39" s="229"/>
      <c r="AB39" s="229"/>
      <c r="AC39" s="229"/>
      <c r="AD39" s="229"/>
      <c r="AE39" s="229"/>
      <c r="AF39" s="229"/>
      <c r="AG39" s="229"/>
      <c r="AH39" s="229"/>
      <c r="AI39" s="229"/>
      <c r="AJ39" s="230"/>
      <c r="AK39" s="174" t="s">
        <v>266</v>
      </c>
      <c r="AL39" s="19">
        <v>55576</v>
      </c>
    </row>
    <row r="40" spans="1:38" ht="12" customHeight="1" x14ac:dyDescent="0.4">
      <c r="A40" s="231"/>
      <c r="B40" s="231"/>
      <c r="C40" s="231"/>
      <c r="D40" s="232" t="s">
        <v>291</v>
      </c>
      <c r="E40" s="232"/>
      <c r="F40" s="232"/>
      <c r="G40" s="232"/>
      <c r="H40" s="232"/>
      <c r="I40" s="232"/>
      <c r="J40" s="232"/>
      <c r="K40" s="232"/>
      <c r="L40" s="232"/>
      <c r="M40" s="233"/>
      <c r="N40" s="178" t="s">
        <v>268</v>
      </c>
      <c r="O40" s="179">
        <f>O41+O42+O43+O44</f>
        <v>752661.14999999991</v>
      </c>
      <c r="P40" s="229" t="s">
        <v>290</v>
      </c>
      <c r="Q40" s="229"/>
      <c r="R40" s="229"/>
      <c r="S40" s="229"/>
      <c r="T40" s="229"/>
      <c r="U40" s="229"/>
      <c r="V40" s="229"/>
      <c r="W40" s="229"/>
      <c r="X40" s="229"/>
      <c r="Y40" s="229"/>
      <c r="Z40" s="229"/>
      <c r="AA40" s="229"/>
      <c r="AB40" s="229"/>
      <c r="AC40" s="229"/>
      <c r="AD40" s="229"/>
      <c r="AE40" s="229"/>
      <c r="AF40" s="229"/>
      <c r="AG40" s="229"/>
      <c r="AH40" s="229"/>
      <c r="AI40" s="229"/>
      <c r="AJ40" s="230"/>
      <c r="AK40" s="174" t="s">
        <v>266</v>
      </c>
      <c r="AL40" s="19">
        <v>10000</v>
      </c>
    </row>
    <row r="41" spans="1:38" ht="12" customHeight="1" x14ac:dyDescent="0.4">
      <c r="A41" s="231"/>
      <c r="B41" s="231"/>
      <c r="C41" s="231"/>
      <c r="D41" s="231"/>
      <c r="E41" s="232" t="s">
        <v>289</v>
      </c>
      <c r="F41" s="232"/>
      <c r="G41" s="232"/>
      <c r="H41" s="232"/>
      <c r="I41" s="232"/>
      <c r="J41" s="232"/>
      <c r="K41" s="232"/>
      <c r="L41" s="232"/>
      <c r="M41" s="232"/>
      <c r="N41" s="178" t="s">
        <v>268</v>
      </c>
      <c r="O41" s="179">
        <v>509065.85</v>
      </c>
      <c r="P41" s="229" t="s">
        <v>288</v>
      </c>
      <c r="Q41" s="229"/>
      <c r="R41" s="229"/>
      <c r="S41" s="229"/>
      <c r="T41" s="229"/>
      <c r="U41" s="229"/>
      <c r="V41" s="229"/>
      <c r="W41" s="229"/>
      <c r="X41" s="229"/>
      <c r="Y41" s="229"/>
      <c r="Z41" s="229"/>
      <c r="AA41" s="229"/>
      <c r="AB41" s="229"/>
      <c r="AC41" s="229"/>
      <c r="AD41" s="229"/>
      <c r="AE41" s="229"/>
      <c r="AF41" s="229"/>
      <c r="AG41" s="229"/>
      <c r="AH41" s="229"/>
      <c r="AI41" s="229"/>
      <c r="AJ41" s="230"/>
      <c r="AK41" s="174" t="s">
        <v>266</v>
      </c>
      <c r="AL41" s="19">
        <v>3052880</v>
      </c>
    </row>
    <row r="42" spans="1:38" ht="12" customHeight="1" x14ac:dyDescent="0.4">
      <c r="A42" s="231"/>
      <c r="B42" s="231"/>
      <c r="C42" s="231"/>
      <c r="D42" s="231"/>
      <c r="E42" s="232" t="s">
        <v>287</v>
      </c>
      <c r="F42" s="232"/>
      <c r="G42" s="232"/>
      <c r="H42" s="232"/>
      <c r="I42" s="232"/>
      <c r="J42" s="232"/>
      <c r="K42" s="232"/>
      <c r="L42" s="232"/>
      <c r="M42" s="232"/>
      <c r="N42" s="178" t="s">
        <v>268</v>
      </c>
      <c r="O42" s="179">
        <v>84254.59</v>
      </c>
      <c r="P42" s="229" t="s">
        <v>286</v>
      </c>
      <c r="Q42" s="229"/>
      <c r="R42" s="229"/>
      <c r="S42" s="229"/>
      <c r="T42" s="229"/>
      <c r="U42" s="229"/>
      <c r="V42" s="229"/>
      <c r="W42" s="229"/>
      <c r="X42" s="229"/>
      <c r="Y42" s="229"/>
      <c r="Z42" s="229"/>
      <c r="AA42" s="229"/>
      <c r="AB42" s="229"/>
      <c r="AC42" s="229"/>
      <c r="AD42" s="229"/>
      <c r="AE42" s="229"/>
      <c r="AF42" s="229"/>
      <c r="AG42" s="229"/>
      <c r="AH42" s="229"/>
      <c r="AI42" s="229"/>
      <c r="AJ42" s="230"/>
      <c r="AK42" s="174" t="s">
        <v>266</v>
      </c>
      <c r="AL42" s="19">
        <v>122940</v>
      </c>
    </row>
    <row r="43" spans="1:38" ht="12" customHeight="1" x14ac:dyDescent="0.4">
      <c r="A43" s="231"/>
      <c r="B43" s="231"/>
      <c r="C43" s="231"/>
      <c r="D43" s="231"/>
      <c r="E43" s="232" t="s">
        <v>285</v>
      </c>
      <c r="F43" s="232"/>
      <c r="G43" s="232"/>
      <c r="H43" s="232"/>
      <c r="I43" s="232"/>
      <c r="J43" s="232"/>
      <c r="K43" s="232"/>
      <c r="L43" s="232"/>
      <c r="M43" s="232"/>
      <c r="N43" s="178" t="s">
        <v>268</v>
      </c>
      <c r="O43" s="179">
        <v>15363.25</v>
      </c>
      <c r="P43" s="229" t="s">
        <v>284</v>
      </c>
      <c r="Q43" s="229"/>
      <c r="R43" s="229"/>
      <c r="S43" s="229"/>
      <c r="T43" s="229"/>
      <c r="U43" s="229"/>
      <c r="V43" s="229"/>
      <c r="W43" s="229"/>
      <c r="X43" s="229"/>
      <c r="Y43" s="229"/>
      <c r="Z43" s="229"/>
      <c r="AA43" s="229"/>
      <c r="AB43" s="229"/>
      <c r="AC43" s="229"/>
      <c r="AD43" s="229"/>
      <c r="AE43" s="229"/>
      <c r="AF43" s="229"/>
      <c r="AG43" s="229"/>
      <c r="AH43" s="229"/>
      <c r="AI43" s="229"/>
      <c r="AJ43" s="230"/>
      <c r="AK43" s="174" t="s">
        <v>266</v>
      </c>
      <c r="AL43" s="19">
        <v>0</v>
      </c>
    </row>
    <row r="44" spans="1:38" ht="12" customHeight="1" x14ac:dyDescent="0.4">
      <c r="A44" s="231"/>
      <c r="B44" s="231"/>
      <c r="C44" s="231"/>
      <c r="D44" s="231"/>
      <c r="E44" s="232" t="s">
        <v>283</v>
      </c>
      <c r="F44" s="232"/>
      <c r="G44" s="232"/>
      <c r="H44" s="232"/>
      <c r="I44" s="232"/>
      <c r="J44" s="232"/>
      <c r="K44" s="232"/>
      <c r="L44" s="232"/>
      <c r="M44" s="232"/>
      <c r="N44" s="178" t="s">
        <v>268</v>
      </c>
      <c r="O44" s="179">
        <v>143977.46</v>
      </c>
      <c r="P44" s="229" t="s">
        <v>282</v>
      </c>
      <c r="Q44" s="229"/>
      <c r="R44" s="229"/>
      <c r="S44" s="229"/>
      <c r="T44" s="229"/>
      <c r="U44" s="229"/>
      <c r="V44" s="229"/>
      <c r="W44" s="229"/>
      <c r="X44" s="229"/>
      <c r="Y44" s="229"/>
      <c r="Z44" s="229"/>
      <c r="AA44" s="229"/>
      <c r="AB44" s="229"/>
      <c r="AC44" s="229"/>
      <c r="AD44" s="229"/>
      <c r="AE44" s="229"/>
      <c r="AF44" s="229"/>
      <c r="AG44" s="229"/>
      <c r="AH44" s="229"/>
      <c r="AI44" s="229"/>
      <c r="AJ44" s="230"/>
      <c r="AK44" s="174" t="s">
        <v>266</v>
      </c>
      <c r="AL44" s="19">
        <v>1631820</v>
      </c>
    </row>
    <row r="45" spans="1:38" ht="12" customHeight="1" x14ac:dyDescent="0.4">
      <c r="A45" s="231"/>
      <c r="B45" s="231"/>
      <c r="C45" s="231"/>
      <c r="D45" s="231"/>
      <c r="E45" s="231"/>
      <c r="F45" s="231"/>
      <c r="G45" s="231"/>
      <c r="H45" s="231"/>
      <c r="I45" s="231"/>
      <c r="J45" s="231"/>
      <c r="K45" s="231"/>
      <c r="L45" s="231"/>
      <c r="M45" s="239"/>
      <c r="N45" s="178"/>
      <c r="O45" s="179"/>
      <c r="P45" s="229" t="s">
        <v>281</v>
      </c>
      <c r="Q45" s="229"/>
      <c r="R45" s="229"/>
      <c r="S45" s="229"/>
      <c r="T45" s="229"/>
      <c r="U45" s="229"/>
      <c r="V45" s="229"/>
      <c r="W45" s="229"/>
      <c r="X45" s="229"/>
      <c r="Y45" s="229"/>
      <c r="Z45" s="229"/>
      <c r="AA45" s="229"/>
      <c r="AB45" s="229"/>
      <c r="AC45" s="229"/>
      <c r="AD45" s="229"/>
      <c r="AE45" s="229"/>
      <c r="AF45" s="229"/>
      <c r="AG45" s="229"/>
      <c r="AH45" s="229"/>
      <c r="AI45" s="229"/>
      <c r="AJ45" s="230"/>
      <c r="AK45" s="174" t="s">
        <v>266</v>
      </c>
      <c r="AL45" s="19">
        <v>73148</v>
      </c>
    </row>
    <row r="46" spans="1:38" ht="12" customHeight="1" x14ac:dyDescent="0.4">
      <c r="A46" s="231"/>
      <c r="B46" s="231"/>
      <c r="C46" s="231"/>
      <c r="D46" s="232" t="s">
        <v>274</v>
      </c>
      <c r="E46" s="232"/>
      <c r="F46" s="232"/>
      <c r="G46" s="232"/>
      <c r="H46" s="232"/>
      <c r="I46" s="232"/>
      <c r="J46" s="232"/>
      <c r="K46" s="232"/>
      <c r="L46" s="232"/>
      <c r="M46" s="233"/>
      <c r="N46" s="178" t="s">
        <v>268</v>
      </c>
      <c r="O46" s="179">
        <v>8090.64</v>
      </c>
      <c r="P46" s="229" t="s">
        <v>280</v>
      </c>
      <c r="Q46" s="229"/>
      <c r="R46" s="229"/>
      <c r="S46" s="229"/>
      <c r="T46" s="229"/>
      <c r="U46" s="229"/>
      <c r="V46" s="229"/>
      <c r="W46" s="229"/>
      <c r="X46" s="229"/>
      <c r="Y46" s="229"/>
      <c r="Z46" s="229"/>
      <c r="AA46" s="229"/>
      <c r="AB46" s="229"/>
      <c r="AC46" s="229"/>
      <c r="AD46" s="229"/>
      <c r="AE46" s="229"/>
      <c r="AF46" s="229"/>
      <c r="AG46" s="229"/>
      <c r="AH46" s="229"/>
      <c r="AI46" s="229"/>
      <c r="AJ46" s="230"/>
      <c r="AK46" s="174" t="s">
        <v>266</v>
      </c>
      <c r="AL46" s="19">
        <v>102516</v>
      </c>
    </row>
    <row r="47" spans="1:38" ht="12" customHeight="1" x14ac:dyDescent="0.4">
      <c r="A47" s="231"/>
      <c r="B47" s="231"/>
      <c r="C47" s="231"/>
      <c r="D47" s="231"/>
      <c r="E47" s="231"/>
      <c r="F47" s="231"/>
      <c r="G47" s="231"/>
      <c r="H47" s="231"/>
      <c r="I47" s="231"/>
      <c r="J47" s="231"/>
      <c r="K47" s="231"/>
      <c r="L47" s="231"/>
      <c r="M47" s="239"/>
      <c r="N47" s="178"/>
      <c r="O47" s="179"/>
      <c r="P47" s="229" t="s">
        <v>279</v>
      </c>
      <c r="Q47" s="229"/>
      <c r="R47" s="229"/>
      <c r="S47" s="229"/>
      <c r="T47" s="229"/>
      <c r="U47" s="229"/>
      <c r="V47" s="229"/>
      <c r="W47" s="229"/>
      <c r="X47" s="229"/>
      <c r="Y47" s="229"/>
      <c r="Z47" s="229"/>
      <c r="AA47" s="229"/>
      <c r="AB47" s="229"/>
      <c r="AC47" s="229"/>
      <c r="AD47" s="229"/>
      <c r="AE47" s="229"/>
      <c r="AF47" s="229"/>
      <c r="AG47" s="229"/>
      <c r="AH47" s="229"/>
      <c r="AI47" s="229"/>
      <c r="AJ47" s="230"/>
      <c r="AK47" s="174" t="s">
        <v>266</v>
      </c>
      <c r="AL47" s="19">
        <v>4471</v>
      </c>
    </row>
    <row r="48" spans="1:38" ht="12" customHeight="1" x14ac:dyDescent="0.4">
      <c r="A48" s="232" t="s">
        <v>278</v>
      </c>
      <c r="B48" s="232"/>
      <c r="C48" s="232"/>
      <c r="D48" s="232"/>
      <c r="E48" s="232"/>
      <c r="F48" s="232"/>
      <c r="G48" s="232"/>
      <c r="H48" s="232"/>
      <c r="I48" s="232"/>
      <c r="J48" s="232"/>
      <c r="K48" s="232"/>
      <c r="L48" s="232"/>
      <c r="M48" s="233"/>
      <c r="N48" s="178" t="s">
        <v>268</v>
      </c>
      <c r="O48" s="179">
        <f>O50</f>
        <v>217311.78</v>
      </c>
      <c r="P48" s="236" t="s">
        <v>277</v>
      </c>
      <c r="Q48" s="236"/>
      <c r="R48" s="236"/>
      <c r="S48" s="236"/>
      <c r="T48" s="236"/>
      <c r="U48" s="236"/>
      <c r="V48" s="236"/>
      <c r="W48" s="236"/>
      <c r="X48" s="236"/>
      <c r="Y48" s="236"/>
      <c r="Z48" s="236"/>
      <c r="AA48" s="236"/>
      <c r="AB48" s="236"/>
      <c r="AC48" s="236"/>
      <c r="AD48" s="236"/>
      <c r="AE48" s="236"/>
      <c r="AF48" s="236"/>
      <c r="AG48" s="236"/>
      <c r="AH48" s="236"/>
      <c r="AI48" s="236"/>
      <c r="AJ48" s="236"/>
      <c r="AK48" s="237" t="s">
        <v>266</v>
      </c>
      <c r="AL48" s="238">
        <v>809249</v>
      </c>
    </row>
    <row r="49" spans="1:38" ht="12" customHeight="1" x14ac:dyDescent="0.4">
      <c r="A49" s="231"/>
      <c r="B49" s="231"/>
      <c r="C49" s="231"/>
      <c r="D49" s="231"/>
      <c r="E49" s="231"/>
      <c r="F49" s="231"/>
      <c r="G49" s="231"/>
      <c r="H49" s="231"/>
      <c r="I49" s="231"/>
      <c r="J49" s="231"/>
      <c r="K49" s="231"/>
      <c r="L49" s="231"/>
      <c r="M49" s="239"/>
      <c r="N49" s="178"/>
      <c r="O49" s="179"/>
      <c r="P49" s="236"/>
      <c r="Q49" s="236"/>
      <c r="R49" s="236"/>
      <c r="S49" s="236"/>
      <c r="T49" s="236"/>
      <c r="U49" s="236"/>
      <c r="V49" s="236"/>
      <c r="W49" s="236"/>
      <c r="X49" s="236"/>
      <c r="Y49" s="236"/>
      <c r="Z49" s="236"/>
      <c r="AA49" s="236"/>
      <c r="AB49" s="236"/>
      <c r="AC49" s="236"/>
      <c r="AD49" s="236"/>
      <c r="AE49" s="236"/>
      <c r="AF49" s="236"/>
      <c r="AG49" s="236"/>
      <c r="AH49" s="236"/>
      <c r="AI49" s="236"/>
      <c r="AJ49" s="236"/>
      <c r="AK49" s="237"/>
      <c r="AL49" s="238"/>
    </row>
    <row r="50" spans="1:38" ht="12" customHeight="1" x14ac:dyDescent="0.4">
      <c r="A50" s="231"/>
      <c r="B50" s="231"/>
      <c r="C50" s="232" t="s">
        <v>276</v>
      </c>
      <c r="D50" s="232"/>
      <c r="E50" s="232"/>
      <c r="F50" s="232"/>
      <c r="G50" s="232"/>
      <c r="H50" s="232"/>
      <c r="I50" s="232"/>
      <c r="J50" s="232"/>
      <c r="K50" s="232"/>
      <c r="L50" s="232"/>
      <c r="M50" s="233"/>
      <c r="N50" s="178" t="s">
        <v>268</v>
      </c>
      <c r="O50" s="179">
        <v>217311.78</v>
      </c>
      <c r="P50" s="229" t="s">
        <v>275</v>
      </c>
      <c r="Q50" s="229"/>
      <c r="R50" s="229"/>
      <c r="S50" s="229"/>
      <c r="T50" s="229"/>
      <c r="U50" s="229"/>
      <c r="V50" s="229"/>
      <c r="W50" s="229"/>
      <c r="X50" s="229"/>
      <c r="Y50" s="229"/>
      <c r="Z50" s="229"/>
      <c r="AA50" s="229"/>
      <c r="AB50" s="229"/>
      <c r="AC50" s="229"/>
      <c r="AD50" s="229"/>
      <c r="AE50" s="229"/>
      <c r="AF50" s="229"/>
      <c r="AG50" s="229"/>
      <c r="AH50" s="229"/>
      <c r="AI50" s="229"/>
      <c r="AJ50" s="230"/>
      <c r="AK50" s="174" t="s">
        <v>266</v>
      </c>
      <c r="AL50" s="19">
        <v>168247</v>
      </c>
    </row>
    <row r="51" spans="1:38" ht="12" customHeight="1" x14ac:dyDescent="0.4">
      <c r="A51" s="231"/>
      <c r="B51" s="231"/>
      <c r="C51" s="231"/>
      <c r="D51" s="232" t="s">
        <v>274</v>
      </c>
      <c r="E51" s="232"/>
      <c r="F51" s="232"/>
      <c r="G51" s="232"/>
      <c r="H51" s="232"/>
      <c r="I51" s="232"/>
      <c r="J51" s="232"/>
      <c r="K51" s="232"/>
      <c r="L51" s="232"/>
      <c r="M51" s="233"/>
      <c r="N51" s="178" t="s">
        <v>268</v>
      </c>
      <c r="O51" s="179">
        <v>0</v>
      </c>
      <c r="P51" s="229" t="s">
        <v>273</v>
      </c>
      <c r="Q51" s="229"/>
      <c r="R51" s="229"/>
      <c r="S51" s="229"/>
      <c r="T51" s="229"/>
      <c r="U51" s="229"/>
      <c r="V51" s="229"/>
      <c r="W51" s="229"/>
      <c r="X51" s="229"/>
      <c r="Y51" s="229"/>
      <c r="Z51" s="229"/>
      <c r="AA51" s="229"/>
      <c r="AB51" s="229"/>
      <c r="AC51" s="229"/>
      <c r="AD51" s="229"/>
      <c r="AE51" s="229"/>
      <c r="AF51" s="229"/>
      <c r="AG51" s="229"/>
      <c r="AH51" s="229"/>
      <c r="AI51" s="229"/>
      <c r="AJ51" s="230"/>
      <c r="AK51" s="174" t="s">
        <v>266</v>
      </c>
      <c r="AL51" s="19">
        <v>27978</v>
      </c>
    </row>
    <row r="52" spans="1:38" ht="12" customHeight="1" x14ac:dyDescent="0.4">
      <c r="A52" s="231"/>
      <c r="B52" s="231"/>
      <c r="C52" s="231"/>
      <c r="D52" s="232" t="s">
        <v>272</v>
      </c>
      <c r="E52" s="232"/>
      <c r="F52" s="232"/>
      <c r="G52" s="232"/>
      <c r="H52" s="232"/>
      <c r="I52" s="232"/>
      <c r="J52" s="232"/>
      <c r="K52" s="232"/>
      <c r="L52" s="232"/>
      <c r="M52" s="233"/>
      <c r="N52" s="178" t="s">
        <v>268</v>
      </c>
      <c r="O52" s="179">
        <v>217311.78</v>
      </c>
      <c r="P52" s="178" t="s">
        <v>271</v>
      </c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  <c r="AH52" s="26"/>
      <c r="AI52" s="26"/>
      <c r="AJ52" s="180"/>
      <c r="AK52" s="174" t="s">
        <v>266</v>
      </c>
      <c r="AL52" s="19">
        <v>73283</v>
      </c>
    </row>
    <row r="53" spans="1:38" ht="12" customHeight="1" x14ac:dyDescent="0.4">
      <c r="A53" s="231"/>
      <c r="B53" s="231"/>
      <c r="C53" s="232"/>
      <c r="D53" s="232"/>
      <c r="E53" s="232"/>
      <c r="F53" s="232"/>
      <c r="G53" s="232"/>
      <c r="H53" s="232"/>
      <c r="I53" s="232"/>
      <c r="J53" s="232"/>
      <c r="K53" s="232"/>
      <c r="L53" s="232"/>
      <c r="M53" s="233"/>
      <c r="N53" s="178"/>
      <c r="O53" s="179"/>
      <c r="P53" s="178" t="s">
        <v>270</v>
      </c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26"/>
      <c r="AG53" s="26"/>
      <c r="AH53" s="26"/>
      <c r="AI53" s="26"/>
      <c r="AJ53" s="180"/>
      <c r="AK53" s="174" t="s">
        <v>266</v>
      </c>
      <c r="AL53" s="19">
        <v>6204046</v>
      </c>
    </row>
    <row r="54" spans="1:38" ht="12" customHeight="1" x14ac:dyDescent="0.4">
      <c r="A54" s="26"/>
      <c r="B54" s="26"/>
      <c r="C54" s="232" t="s">
        <v>269</v>
      </c>
      <c r="D54" s="232"/>
      <c r="E54" s="232"/>
      <c r="F54" s="232"/>
      <c r="G54" s="232"/>
      <c r="H54" s="232"/>
      <c r="I54" s="232"/>
      <c r="J54" s="232"/>
      <c r="K54" s="232"/>
      <c r="L54" s="232"/>
      <c r="M54" s="233"/>
      <c r="N54" s="178" t="s">
        <v>268</v>
      </c>
      <c r="O54" s="179">
        <v>0</v>
      </c>
      <c r="P54" s="234" t="s">
        <v>267</v>
      </c>
      <c r="Q54" s="234"/>
      <c r="R54" s="234"/>
      <c r="S54" s="234"/>
      <c r="T54" s="234"/>
      <c r="U54" s="234"/>
      <c r="V54" s="234"/>
      <c r="W54" s="234"/>
      <c r="X54" s="234"/>
      <c r="Y54" s="234"/>
      <c r="Z54" s="234"/>
      <c r="AA54" s="234"/>
      <c r="AB54" s="234"/>
      <c r="AC54" s="234"/>
      <c r="AD54" s="234"/>
      <c r="AE54" s="234"/>
      <c r="AF54" s="234"/>
      <c r="AG54" s="234"/>
      <c r="AH54" s="234"/>
      <c r="AI54" s="234"/>
      <c r="AJ54" s="235"/>
      <c r="AK54" s="174" t="s">
        <v>266</v>
      </c>
      <c r="AL54" s="19">
        <v>96970</v>
      </c>
    </row>
    <row r="55" spans="1:38" ht="12" customHeight="1" x14ac:dyDescent="0.4">
      <c r="A55" s="231"/>
      <c r="B55" s="231"/>
      <c r="C55" s="231"/>
      <c r="D55" s="231"/>
      <c r="E55" s="231"/>
      <c r="F55" s="231"/>
      <c r="G55" s="231"/>
      <c r="H55" s="231"/>
      <c r="I55" s="231"/>
      <c r="J55" s="231"/>
      <c r="K55" s="231"/>
      <c r="L55" s="231"/>
      <c r="M55" s="239"/>
      <c r="N55" s="178"/>
      <c r="O55" s="177"/>
      <c r="P55" s="234"/>
      <c r="Q55" s="234"/>
      <c r="R55" s="234"/>
      <c r="S55" s="234"/>
      <c r="T55" s="234"/>
      <c r="U55" s="234"/>
      <c r="V55" s="234"/>
      <c r="W55" s="234"/>
      <c r="X55" s="234"/>
      <c r="Y55" s="234"/>
      <c r="Z55" s="234"/>
      <c r="AA55" s="234"/>
      <c r="AB55" s="234"/>
      <c r="AC55" s="234"/>
      <c r="AD55" s="234"/>
      <c r="AE55" s="234"/>
      <c r="AF55" s="234"/>
      <c r="AG55" s="234"/>
      <c r="AH55" s="234"/>
      <c r="AI55" s="234"/>
      <c r="AJ55" s="235"/>
      <c r="AK55" s="174"/>
      <c r="AL55" s="19"/>
    </row>
    <row r="56" spans="1:38" ht="12" customHeight="1" x14ac:dyDescent="0.4">
      <c r="A56" s="231"/>
      <c r="B56" s="231"/>
      <c r="C56" s="231"/>
      <c r="D56" s="231"/>
      <c r="E56" s="231"/>
      <c r="F56" s="231"/>
      <c r="G56" s="231"/>
      <c r="H56" s="231"/>
      <c r="I56" s="231"/>
      <c r="J56" s="231"/>
      <c r="K56" s="231"/>
      <c r="L56" s="231"/>
      <c r="M56" s="239"/>
      <c r="N56" s="85"/>
      <c r="O56" s="177"/>
      <c r="P56" s="176"/>
      <c r="Q56" s="176"/>
      <c r="R56" s="176"/>
      <c r="S56" s="176"/>
      <c r="T56" s="176"/>
      <c r="U56" s="176"/>
      <c r="V56" s="176"/>
      <c r="W56" s="176"/>
      <c r="X56" s="176"/>
      <c r="Y56" s="176"/>
      <c r="Z56" s="176"/>
      <c r="AA56" s="176"/>
      <c r="AB56" s="176"/>
      <c r="AC56" s="176"/>
      <c r="AD56" s="176"/>
      <c r="AE56" s="176"/>
      <c r="AF56" s="176"/>
      <c r="AG56" s="176"/>
      <c r="AH56" s="176"/>
      <c r="AI56" s="176"/>
      <c r="AJ56" s="175"/>
      <c r="AK56" s="174"/>
      <c r="AL56" s="19"/>
    </row>
    <row r="57" spans="1:38" ht="12" customHeight="1" x14ac:dyDescent="0.4">
      <c r="A57" s="165"/>
      <c r="B57" s="165"/>
      <c r="C57" s="165"/>
      <c r="D57" s="165"/>
      <c r="E57" s="165"/>
      <c r="F57" s="165"/>
      <c r="G57" s="165"/>
      <c r="H57" s="165"/>
      <c r="I57" s="165"/>
      <c r="J57" s="165"/>
      <c r="K57" s="165"/>
      <c r="L57" s="165"/>
      <c r="M57" s="165"/>
      <c r="N57" s="85"/>
      <c r="O57" s="177"/>
      <c r="P57" s="176"/>
      <c r="Q57" s="176"/>
      <c r="R57" s="176"/>
      <c r="S57" s="176"/>
      <c r="T57" s="176"/>
      <c r="U57" s="176"/>
      <c r="V57" s="176"/>
      <c r="W57" s="176"/>
      <c r="X57" s="176"/>
      <c r="Y57" s="176"/>
      <c r="Z57" s="176"/>
      <c r="AA57" s="176"/>
      <c r="AB57" s="176"/>
      <c r="AC57" s="176"/>
      <c r="AD57" s="176"/>
      <c r="AE57" s="176"/>
      <c r="AF57" s="176"/>
      <c r="AG57" s="176"/>
      <c r="AH57" s="176"/>
      <c r="AI57" s="176"/>
      <c r="AJ57" s="175"/>
      <c r="AK57" s="174"/>
      <c r="AL57" s="19"/>
    </row>
    <row r="58" spans="1:38" ht="12" customHeight="1" x14ac:dyDescent="0.4">
      <c r="A58" s="173"/>
      <c r="B58" s="173"/>
      <c r="C58" s="173"/>
      <c r="D58" s="173"/>
      <c r="E58" s="173"/>
      <c r="F58" s="173"/>
      <c r="G58" s="173"/>
      <c r="H58" s="173"/>
      <c r="I58" s="173"/>
      <c r="J58" s="173"/>
      <c r="K58" s="173"/>
      <c r="L58" s="173"/>
      <c r="M58" s="173"/>
      <c r="N58" s="172"/>
      <c r="O58" s="171"/>
      <c r="P58" s="170"/>
      <c r="Q58" s="170"/>
      <c r="R58" s="170"/>
      <c r="S58" s="170"/>
      <c r="T58" s="170"/>
      <c r="U58" s="170"/>
      <c r="V58" s="170"/>
      <c r="W58" s="170"/>
      <c r="X58" s="170"/>
      <c r="Y58" s="170"/>
      <c r="Z58" s="170"/>
      <c r="AA58" s="170"/>
      <c r="AB58" s="170"/>
      <c r="AC58" s="170"/>
      <c r="AD58" s="170"/>
      <c r="AE58" s="170"/>
      <c r="AF58" s="170"/>
      <c r="AG58" s="170"/>
      <c r="AH58" s="170"/>
      <c r="AI58" s="170"/>
      <c r="AJ58" s="169"/>
      <c r="AK58" s="168"/>
      <c r="AL58" s="43"/>
    </row>
    <row r="59" spans="1:38" ht="12" customHeight="1" x14ac:dyDescent="0.4">
      <c r="A59" s="167" t="s">
        <v>265</v>
      </c>
      <c r="B59" s="26"/>
      <c r="C59" s="26"/>
      <c r="D59" s="26"/>
      <c r="E59" s="165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166"/>
      <c r="AA59" s="166"/>
      <c r="AB59" s="26"/>
      <c r="AC59" s="26"/>
      <c r="AD59" s="26"/>
      <c r="AE59" s="26"/>
      <c r="AF59" s="26"/>
      <c r="AG59" s="26"/>
      <c r="AH59" s="26"/>
      <c r="AI59" s="26"/>
      <c r="AJ59" s="26"/>
      <c r="AK59" s="26"/>
      <c r="AL59" s="26"/>
    </row>
    <row r="60" spans="1:38" ht="12" customHeight="1" x14ac:dyDescent="0.4">
      <c r="A60" s="26" t="s">
        <v>264</v>
      </c>
      <c r="B60" s="26"/>
      <c r="C60" s="26"/>
      <c r="D60" s="26"/>
      <c r="E60" s="165"/>
      <c r="F60" s="26"/>
      <c r="G60" s="26"/>
      <c r="H60" s="26"/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  <c r="AC60" s="26"/>
      <c r="AD60" s="26"/>
      <c r="AE60" s="26"/>
      <c r="AF60" s="26"/>
      <c r="AG60" s="26"/>
      <c r="AH60" s="26"/>
      <c r="AI60" s="26"/>
      <c r="AJ60" s="26"/>
      <c r="AK60" s="26"/>
      <c r="AL60" s="26"/>
    </row>
    <row r="61" spans="1:38" ht="12" customHeight="1" x14ac:dyDescent="0.4"/>
    <row r="62" spans="1:38" ht="12" customHeight="1" x14ac:dyDescent="0.4"/>
  </sheetData>
  <mergeCells count="139">
    <mergeCell ref="A1:AL2"/>
    <mergeCell ref="A3:AL3"/>
    <mergeCell ref="A4:M7"/>
    <mergeCell ref="N4:N7"/>
    <mergeCell ref="O4:O5"/>
    <mergeCell ref="P4:AJ7"/>
    <mergeCell ref="AK4:AK7"/>
    <mergeCell ref="AL4:AL5"/>
    <mergeCell ref="O6:O7"/>
    <mergeCell ref="AL6:AL7"/>
    <mergeCell ref="B12:M12"/>
    <mergeCell ref="P12:R12"/>
    <mergeCell ref="S12:AJ12"/>
    <mergeCell ref="A9:M9"/>
    <mergeCell ref="A10:M10"/>
    <mergeCell ref="A8:M8"/>
    <mergeCell ref="P10:Q10"/>
    <mergeCell ref="R10:AJ10"/>
    <mergeCell ref="A11:M11"/>
    <mergeCell ref="P11:AJ11"/>
    <mergeCell ref="P8:AJ8"/>
    <mergeCell ref="A15:M15"/>
    <mergeCell ref="P15:AJ15"/>
    <mergeCell ref="A14:B14"/>
    <mergeCell ref="C14:M14"/>
    <mergeCell ref="P14:R14"/>
    <mergeCell ref="S14:AJ14"/>
    <mergeCell ref="A13:M13"/>
    <mergeCell ref="P13:R13"/>
    <mergeCell ref="S13:AJ13"/>
    <mergeCell ref="A19:C19"/>
    <mergeCell ref="D19:M19"/>
    <mergeCell ref="P19:AJ19"/>
    <mergeCell ref="A18:C18"/>
    <mergeCell ref="D18:M18"/>
    <mergeCell ref="P18:AJ18"/>
    <mergeCell ref="A17:M17"/>
    <mergeCell ref="P17:AJ17"/>
    <mergeCell ref="A16:C16"/>
    <mergeCell ref="D16:M16"/>
    <mergeCell ref="P16:Q16"/>
    <mergeCell ref="R16:AJ16"/>
    <mergeCell ref="A21:M21"/>
    <mergeCell ref="P21:AJ21"/>
    <mergeCell ref="A20:C20"/>
    <mergeCell ref="D20:M20"/>
    <mergeCell ref="Q20:AJ20"/>
    <mergeCell ref="A23:C23"/>
    <mergeCell ref="D23:M23"/>
    <mergeCell ref="P23:Q23"/>
    <mergeCell ref="R23:AJ23"/>
    <mergeCell ref="A22:B22"/>
    <mergeCell ref="C22:M22"/>
    <mergeCell ref="P22:Q22"/>
    <mergeCell ref="R22:AJ22"/>
    <mergeCell ref="A25:C25"/>
    <mergeCell ref="D25:M25"/>
    <mergeCell ref="P25:AJ25"/>
    <mergeCell ref="A24:C24"/>
    <mergeCell ref="D24:M24"/>
    <mergeCell ref="P24:Q24"/>
    <mergeCell ref="R24:AJ24"/>
    <mergeCell ref="A27:M27"/>
    <mergeCell ref="P27:AJ27"/>
    <mergeCell ref="A26:C26"/>
    <mergeCell ref="D26:M26"/>
    <mergeCell ref="P26:AJ26"/>
    <mergeCell ref="A29:M29"/>
    <mergeCell ref="P29:AJ29"/>
    <mergeCell ref="A28:B28"/>
    <mergeCell ref="C28:M28"/>
    <mergeCell ref="P28:AJ28"/>
    <mergeCell ref="A31:M31"/>
    <mergeCell ref="P31:AJ31"/>
    <mergeCell ref="B30:M30"/>
    <mergeCell ref="P30:AJ30"/>
    <mergeCell ref="A33:M33"/>
    <mergeCell ref="P33:AJ33"/>
    <mergeCell ref="A32:B32"/>
    <mergeCell ref="C32:M32"/>
    <mergeCell ref="P32:AJ32"/>
    <mergeCell ref="A35:M35"/>
    <mergeCell ref="P35:AJ35"/>
    <mergeCell ref="A34:C34"/>
    <mergeCell ref="D34:M34"/>
    <mergeCell ref="P34:AJ34"/>
    <mergeCell ref="A37:D37"/>
    <mergeCell ref="E37:M37"/>
    <mergeCell ref="P37:AJ37"/>
    <mergeCell ref="A36:C36"/>
    <mergeCell ref="D36:M36"/>
    <mergeCell ref="A40:C40"/>
    <mergeCell ref="D40:M40"/>
    <mergeCell ref="P40:AJ40"/>
    <mergeCell ref="P36:AJ36"/>
    <mergeCell ref="A39:M39"/>
    <mergeCell ref="P39:AJ39"/>
    <mergeCell ref="A38:D38"/>
    <mergeCell ref="E38:M38"/>
    <mergeCell ref="P38:AJ38"/>
    <mergeCell ref="A43:D43"/>
    <mergeCell ref="E43:M43"/>
    <mergeCell ref="P43:AJ43"/>
    <mergeCell ref="A42:D42"/>
    <mergeCell ref="E42:M42"/>
    <mergeCell ref="P42:AJ42"/>
    <mergeCell ref="A41:D41"/>
    <mergeCell ref="E41:M41"/>
    <mergeCell ref="P41:AJ41"/>
    <mergeCell ref="A45:M45"/>
    <mergeCell ref="P45:AJ45"/>
    <mergeCell ref="A44:D44"/>
    <mergeCell ref="E44:M44"/>
    <mergeCell ref="P44:AJ44"/>
    <mergeCell ref="A47:M47"/>
    <mergeCell ref="P47:AJ47"/>
    <mergeCell ref="A46:C46"/>
    <mergeCell ref="D46:M46"/>
    <mergeCell ref="P46:AJ46"/>
    <mergeCell ref="A48:M48"/>
    <mergeCell ref="P48:AJ49"/>
    <mergeCell ref="AK48:AK49"/>
    <mergeCell ref="AL48:AL49"/>
    <mergeCell ref="A49:M49"/>
    <mergeCell ref="A56:M56"/>
    <mergeCell ref="A55:M55"/>
    <mergeCell ref="P55:AJ55"/>
    <mergeCell ref="A51:C51"/>
    <mergeCell ref="D51:M51"/>
    <mergeCell ref="P51:AJ51"/>
    <mergeCell ref="A50:B50"/>
    <mergeCell ref="C50:M50"/>
    <mergeCell ref="P50:AJ50"/>
    <mergeCell ref="C54:M54"/>
    <mergeCell ref="P54:AJ54"/>
    <mergeCell ref="A53:B53"/>
    <mergeCell ref="C53:M53"/>
    <mergeCell ref="A52:C52"/>
    <mergeCell ref="D52:M52"/>
  </mergeCells>
  <phoneticPr fontId="2"/>
  <printOptions horizontalCentered="1"/>
  <pageMargins left="0.39370078740157483" right="0.39370078740157483" top="0.78740157480314965" bottom="0.39370078740157483" header="0.31496062992125984" footer="0.31496062992125984"/>
  <pageSetup paperSize="9" scale="87" orientation="portrait" cellComments="asDisplayed" horizontalDpi="300" verticalDpi="300" r:id="rId1"/>
  <headerFooter differentOddEven="1">
    <evenHeader>&amp;R&amp;"ＭＳ 明朝,標準" 14 行財政</even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1"/>
  <sheetViews>
    <sheetView showGridLines="0" zoomScaleNormal="100" zoomScaleSheetLayoutView="100" zoomScalePageLayoutView="85" workbookViewId="0">
      <selection sqref="A1:O2"/>
    </sheetView>
  </sheetViews>
  <sheetFormatPr defaultColWidth="7.5" defaultRowHeight="7.7" customHeight="1" x14ac:dyDescent="0.4"/>
  <cols>
    <col min="1" max="8" width="1.5" style="96" customWidth="1"/>
    <col min="9" max="9" width="12" style="96" customWidth="1"/>
    <col min="10" max="11" width="9" style="96" customWidth="1"/>
    <col min="12" max="12" width="12" style="96" customWidth="1"/>
    <col min="13" max="13" width="10.5" style="96" customWidth="1"/>
    <col min="14" max="14" width="9" style="96" customWidth="1"/>
    <col min="15" max="15" width="12" style="96" customWidth="1"/>
    <col min="16" max="16" width="9" style="96" customWidth="1"/>
    <col min="17" max="17" width="10.5" style="96" customWidth="1"/>
    <col min="18" max="18" width="12" style="96" customWidth="1"/>
    <col min="19" max="20" width="10.5" style="96" customWidth="1"/>
    <col min="21" max="21" width="12" style="96" customWidth="1"/>
    <col min="22" max="23" width="10.5" style="96" customWidth="1"/>
    <col min="24" max="16384" width="7.5" style="96"/>
  </cols>
  <sheetData>
    <row r="1" spans="1:23" ht="12" customHeight="1" x14ac:dyDescent="0.4">
      <c r="A1" s="256" t="s">
        <v>263</v>
      </c>
      <c r="B1" s="256"/>
      <c r="C1" s="256"/>
      <c r="D1" s="256"/>
      <c r="E1" s="256"/>
      <c r="F1" s="256"/>
      <c r="G1" s="256"/>
      <c r="H1" s="256"/>
      <c r="I1" s="256"/>
      <c r="J1" s="256"/>
      <c r="K1" s="256"/>
      <c r="L1" s="256"/>
      <c r="M1" s="256"/>
      <c r="N1" s="256"/>
      <c r="O1" s="256"/>
      <c r="P1" s="110"/>
      <c r="Q1" s="110"/>
      <c r="R1" s="110"/>
      <c r="S1" s="110"/>
      <c r="T1" s="110"/>
      <c r="U1" s="110"/>
      <c r="V1" s="110"/>
      <c r="W1" s="110"/>
    </row>
    <row r="2" spans="1:23" ht="12" customHeight="1" x14ac:dyDescent="0.4">
      <c r="A2" s="256"/>
      <c r="B2" s="256"/>
      <c r="C2" s="256"/>
      <c r="D2" s="256"/>
      <c r="E2" s="256"/>
      <c r="F2" s="256"/>
      <c r="G2" s="256"/>
      <c r="H2" s="256"/>
      <c r="I2" s="256"/>
      <c r="J2" s="256"/>
      <c r="K2" s="256"/>
      <c r="L2" s="256"/>
      <c r="M2" s="256"/>
      <c r="N2" s="256"/>
      <c r="O2" s="256"/>
      <c r="P2" s="110"/>
      <c r="Q2" s="110"/>
      <c r="R2" s="110"/>
      <c r="S2" s="110"/>
      <c r="T2" s="110"/>
      <c r="U2" s="110"/>
      <c r="V2" s="110"/>
      <c r="W2" s="110"/>
    </row>
    <row r="3" spans="1:23" ht="12" customHeight="1" x14ac:dyDescent="0.4">
      <c r="A3" s="163"/>
      <c r="B3" s="163"/>
      <c r="P3" s="163"/>
    </row>
    <row r="4" spans="1:23" ht="12" customHeight="1" x14ac:dyDescent="0.4">
      <c r="A4" s="257" t="s">
        <v>262</v>
      </c>
      <c r="B4" s="257"/>
      <c r="C4" s="257"/>
      <c r="D4" s="257"/>
      <c r="E4" s="257"/>
      <c r="F4" s="257"/>
      <c r="G4" s="257"/>
      <c r="H4" s="258"/>
      <c r="I4" s="162" t="s">
        <v>213</v>
      </c>
      <c r="J4" s="160">
        <v>29</v>
      </c>
      <c r="K4" s="159" t="s">
        <v>259</v>
      </c>
      <c r="L4" s="161" t="s">
        <v>213</v>
      </c>
      <c r="M4" s="160">
        <v>30</v>
      </c>
      <c r="N4" s="159" t="s">
        <v>259</v>
      </c>
      <c r="O4" s="161" t="s">
        <v>260</v>
      </c>
      <c r="P4" s="160" t="s">
        <v>261</v>
      </c>
      <c r="Q4" s="159" t="s">
        <v>259</v>
      </c>
      <c r="R4" s="161" t="s">
        <v>260</v>
      </c>
      <c r="S4" s="160">
        <v>2</v>
      </c>
      <c r="T4" s="159" t="s">
        <v>259</v>
      </c>
      <c r="U4" s="161" t="s">
        <v>260</v>
      </c>
      <c r="V4" s="160">
        <v>3</v>
      </c>
      <c r="W4" s="159" t="s">
        <v>259</v>
      </c>
    </row>
    <row r="5" spans="1:23" ht="12" customHeight="1" x14ac:dyDescent="0.4">
      <c r="A5" s="259"/>
      <c r="B5" s="259"/>
      <c r="C5" s="259"/>
      <c r="D5" s="259"/>
      <c r="E5" s="259"/>
      <c r="F5" s="259"/>
      <c r="G5" s="259"/>
      <c r="H5" s="260"/>
      <c r="I5" s="258" t="s">
        <v>258</v>
      </c>
      <c r="J5" s="263" t="s">
        <v>257</v>
      </c>
      <c r="K5" s="263" t="s">
        <v>256</v>
      </c>
      <c r="L5" s="265" t="s">
        <v>258</v>
      </c>
      <c r="M5" s="263" t="s">
        <v>257</v>
      </c>
      <c r="N5" s="263" t="s">
        <v>256</v>
      </c>
      <c r="O5" s="267" t="s">
        <v>258</v>
      </c>
      <c r="P5" s="269" t="s">
        <v>257</v>
      </c>
      <c r="Q5" s="263" t="s">
        <v>256</v>
      </c>
      <c r="R5" s="265" t="s">
        <v>258</v>
      </c>
      <c r="S5" s="271" t="s">
        <v>257</v>
      </c>
      <c r="T5" s="271" t="s">
        <v>256</v>
      </c>
      <c r="U5" s="265" t="s">
        <v>258</v>
      </c>
      <c r="V5" s="271" t="s">
        <v>257</v>
      </c>
      <c r="W5" s="263" t="s">
        <v>256</v>
      </c>
    </row>
    <row r="6" spans="1:23" ht="12" customHeight="1" x14ac:dyDescent="0.4">
      <c r="A6" s="259"/>
      <c r="B6" s="259"/>
      <c r="C6" s="259"/>
      <c r="D6" s="259"/>
      <c r="E6" s="259"/>
      <c r="F6" s="259"/>
      <c r="G6" s="259"/>
      <c r="H6" s="260"/>
      <c r="I6" s="260"/>
      <c r="J6" s="264"/>
      <c r="K6" s="264"/>
      <c r="L6" s="266"/>
      <c r="M6" s="264"/>
      <c r="N6" s="264"/>
      <c r="O6" s="268"/>
      <c r="P6" s="270"/>
      <c r="Q6" s="264"/>
      <c r="R6" s="266"/>
      <c r="S6" s="272"/>
      <c r="T6" s="272"/>
      <c r="U6" s="266"/>
      <c r="V6" s="272"/>
      <c r="W6" s="264"/>
    </row>
    <row r="7" spans="1:23" ht="12" customHeight="1" x14ac:dyDescent="0.4">
      <c r="A7" s="259"/>
      <c r="B7" s="259"/>
      <c r="C7" s="259"/>
      <c r="D7" s="259"/>
      <c r="E7" s="259"/>
      <c r="F7" s="259"/>
      <c r="G7" s="259"/>
      <c r="H7" s="260"/>
      <c r="I7" s="260"/>
      <c r="J7" s="264"/>
      <c r="K7" s="264"/>
      <c r="L7" s="266"/>
      <c r="M7" s="264"/>
      <c r="N7" s="264"/>
      <c r="O7" s="268"/>
      <c r="P7" s="270"/>
      <c r="Q7" s="264"/>
      <c r="R7" s="266"/>
      <c r="S7" s="272"/>
      <c r="T7" s="272"/>
      <c r="U7" s="266"/>
      <c r="V7" s="272"/>
      <c r="W7" s="264"/>
    </row>
    <row r="8" spans="1:23" ht="12" customHeight="1" x14ac:dyDescent="0.4">
      <c r="A8" s="261"/>
      <c r="B8" s="261"/>
      <c r="C8" s="261"/>
      <c r="D8" s="261"/>
      <c r="E8" s="261"/>
      <c r="F8" s="261"/>
      <c r="G8" s="261"/>
      <c r="H8" s="262"/>
      <c r="I8" s="158" t="s">
        <v>236</v>
      </c>
      <c r="J8" s="156" t="s">
        <v>136</v>
      </c>
      <c r="K8" s="156" t="s">
        <v>136</v>
      </c>
      <c r="L8" s="156" t="s">
        <v>236</v>
      </c>
      <c r="M8" s="153" t="s">
        <v>136</v>
      </c>
      <c r="N8" s="156" t="s">
        <v>136</v>
      </c>
      <c r="O8" s="156" t="s">
        <v>236</v>
      </c>
      <c r="P8" s="157" t="s">
        <v>136</v>
      </c>
      <c r="Q8" s="155" t="s">
        <v>136</v>
      </c>
      <c r="R8" s="156" t="s">
        <v>236</v>
      </c>
      <c r="S8" s="155" t="s">
        <v>136</v>
      </c>
      <c r="T8" s="155" t="s">
        <v>136</v>
      </c>
      <c r="U8" s="153" t="s">
        <v>236</v>
      </c>
      <c r="V8" s="154" t="s">
        <v>136</v>
      </c>
      <c r="W8" s="153" t="s">
        <v>136</v>
      </c>
    </row>
    <row r="9" spans="1:23" ht="21" customHeight="1" x14ac:dyDescent="0.4">
      <c r="A9" s="279" t="s">
        <v>6</v>
      </c>
      <c r="B9" s="279"/>
      <c r="C9" s="279"/>
      <c r="D9" s="279"/>
      <c r="E9" s="279"/>
      <c r="F9" s="279"/>
      <c r="G9" s="279"/>
      <c r="H9" s="280"/>
      <c r="I9" s="13">
        <v>68715784</v>
      </c>
      <c r="J9" s="13">
        <v>138895</v>
      </c>
      <c r="K9" s="13">
        <v>292535</v>
      </c>
      <c r="L9" s="13">
        <v>69069424</v>
      </c>
      <c r="M9" s="13">
        <v>138984</v>
      </c>
      <c r="N9" s="13">
        <v>289817</v>
      </c>
      <c r="O9" s="152">
        <v>70496002</v>
      </c>
      <c r="P9" s="152">
        <v>141276</v>
      </c>
      <c r="Q9" s="152">
        <v>291468</v>
      </c>
      <c r="R9" s="151">
        <v>70433573</v>
      </c>
      <c r="S9" s="151">
        <v>141343</v>
      </c>
      <c r="T9" s="151">
        <v>288379</v>
      </c>
      <c r="U9" s="151">
        <v>69941255</v>
      </c>
      <c r="V9" s="151">
        <f t="shared" ref="V9:V15" si="0">U9*1000/497089</f>
        <v>140701.67515273925</v>
      </c>
      <c r="W9" s="151">
        <f t="shared" ref="W9:W15" si="1">U9*1000/245608</f>
        <v>284767.82108074654</v>
      </c>
    </row>
    <row r="10" spans="1:23" ht="21" customHeight="1" x14ac:dyDescent="0.4">
      <c r="A10" s="273" t="s">
        <v>255</v>
      </c>
      <c r="B10" s="273"/>
      <c r="C10" s="273"/>
      <c r="D10" s="273"/>
      <c r="E10" s="273"/>
      <c r="F10" s="273"/>
      <c r="G10" s="273"/>
      <c r="H10" s="274"/>
      <c r="I10" s="26">
        <v>36004882</v>
      </c>
      <c r="J10" s="26">
        <v>72776</v>
      </c>
      <c r="K10" s="26">
        <v>153279</v>
      </c>
      <c r="L10" s="26">
        <v>36453460</v>
      </c>
      <c r="M10" s="26">
        <v>73353</v>
      </c>
      <c r="N10" s="15">
        <v>152960</v>
      </c>
      <c r="O10" s="26">
        <v>37524759</v>
      </c>
      <c r="P10" s="26">
        <v>75201</v>
      </c>
      <c r="Q10" s="26">
        <v>155148</v>
      </c>
      <c r="R10" s="149">
        <v>36751202</v>
      </c>
      <c r="S10" s="149">
        <v>73751</v>
      </c>
      <c r="T10" s="149">
        <v>150472</v>
      </c>
      <c r="U10" s="148">
        <v>36629490</v>
      </c>
      <c r="V10" s="148">
        <f t="shared" si="0"/>
        <v>73687.991486434024</v>
      </c>
      <c r="W10" s="148">
        <f t="shared" si="1"/>
        <v>149138.01667698121</v>
      </c>
    </row>
    <row r="11" spans="1:23" ht="21" customHeight="1" x14ac:dyDescent="0.4">
      <c r="A11" s="150"/>
      <c r="B11" s="273" t="s">
        <v>254</v>
      </c>
      <c r="C11" s="273"/>
      <c r="D11" s="273"/>
      <c r="E11" s="273"/>
      <c r="F11" s="273"/>
      <c r="G11" s="273"/>
      <c r="H11" s="274"/>
      <c r="I11" s="26">
        <v>32330074</v>
      </c>
      <c r="J11" s="26">
        <v>65348</v>
      </c>
      <c r="K11" s="26">
        <v>137635</v>
      </c>
      <c r="L11" s="26">
        <v>32811418</v>
      </c>
      <c r="M11" s="26">
        <v>66024</v>
      </c>
      <c r="N11" s="15">
        <v>137678</v>
      </c>
      <c r="O11" s="26">
        <v>33909004</v>
      </c>
      <c r="P11" s="26">
        <v>67955</v>
      </c>
      <c r="Q11" s="26">
        <v>140198</v>
      </c>
      <c r="R11" s="149">
        <v>33580609</v>
      </c>
      <c r="S11" s="149">
        <v>67388</v>
      </c>
      <c r="T11" s="149">
        <v>137490</v>
      </c>
      <c r="U11" s="148">
        <v>33430210</v>
      </c>
      <c r="V11" s="148">
        <f t="shared" si="0"/>
        <v>67251.960916455602</v>
      </c>
      <c r="W11" s="148">
        <f t="shared" si="1"/>
        <v>136112.05661053385</v>
      </c>
    </row>
    <row r="12" spans="1:23" ht="21" customHeight="1" x14ac:dyDescent="0.4">
      <c r="A12" s="150"/>
      <c r="B12" s="273" t="s">
        <v>253</v>
      </c>
      <c r="C12" s="273"/>
      <c r="D12" s="273"/>
      <c r="E12" s="273"/>
      <c r="F12" s="273"/>
      <c r="G12" s="273"/>
      <c r="H12" s="274"/>
      <c r="I12" s="26">
        <v>3674808</v>
      </c>
      <c r="J12" s="26">
        <v>7428</v>
      </c>
      <c r="K12" s="26">
        <v>15644</v>
      </c>
      <c r="L12" s="26">
        <v>3642042</v>
      </c>
      <c r="M12" s="26">
        <v>7329</v>
      </c>
      <c r="N12" s="15">
        <v>15282</v>
      </c>
      <c r="O12" s="26">
        <v>3615755</v>
      </c>
      <c r="P12" s="26">
        <v>7246</v>
      </c>
      <c r="Q12" s="26">
        <v>14949</v>
      </c>
      <c r="R12" s="149">
        <v>3170593</v>
      </c>
      <c r="S12" s="149">
        <v>6363</v>
      </c>
      <c r="T12" s="149">
        <v>12981</v>
      </c>
      <c r="U12" s="148">
        <v>3199280</v>
      </c>
      <c r="V12" s="148">
        <f t="shared" si="0"/>
        <v>6436.030569978414</v>
      </c>
      <c r="W12" s="148">
        <f t="shared" si="1"/>
        <v>13025.960066447347</v>
      </c>
    </row>
    <row r="13" spans="1:23" ht="21" customHeight="1" x14ac:dyDescent="0.4">
      <c r="A13" s="273" t="s">
        <v>252</v>
      </c>
      <c r="B13" s="273"/>
      <c r="C13" s="273"/>
      <c r="D13" s="273"/>
      <c r="E13" s="273"/>
      <c r="F13" s="273"/>
      <c r="G13" s="273"/>
      <c r="H13" s="274"/>
      <c r="I13" s="26">
        <v>24358750</v>
      </c>
      <c r="J13" s="26">
        <v>49236</v>
      </c>
      <c r="K13" s="26">
        <v>103699</v>
      </c>
      <c r="L13" s="26">
        <v>24252234</v>
      </c>
      <c r="M13" s="15">
        <v>48801</v>
      </c>
      <c r="N13" s="15">
        <v>101763</v>
      </c>
      <c r="O13" s="26">
        <v>24459793</v>
      </c>
      <c r="P13" s="26">
        <v>49018</v>
      </c>
      <c r="Q13" s="26">
        <v>101130</v>
      </c>
      <c r="R13" s="149">
        <v>25078233</v>
      </c>
      <c r="S13" s="149">
        <v>50326</v>
      </c>
      <c r="T13" s="149">
        <v>102679</v>
      </c>
      <c r="U13" s="148">
        <v>24561814</v>
      </c>
      <c r="V13" s="148">
        <f t="shared" si="0"/>
        <v>49411.3005920469</v>
      </c>
      <c r="W13" s="148">
        <f t="shared" si="1"/>
        <v>100004.12853001531</v>
      </c>
    </row>
    <row r="14" spans="1:23" ht="21" customHeight="1" x14ac:dyDescent="0.4">
      <c r="A14" s="273" t="s">
        <v>251</v>
      </c>
      <c r="B14" s="273"/>
      <c r="C14" s="273"/>
      <c r="D14" s="273"/>
      <c r="E14" s="273"/>
      <c r="F14" s="273"/>
      <c r="G14" s="273"/>
      <c r="H14" s="274"/>
      <c r="I14" s="26">
        <v>430373</v>
      </c>
      <c r="J14" s="26">
        <v>870</v>
      </c>
      <c r="K14" s="26">
        <v>1832</v>
      </c>
      <c r="L14" s="26">
        <v>453445</v>
      </c>
      <c r="M14" s="15">
        <v>912</v>
      </c>
      <c r="N14" s="15">
        <v>1903</v>
      </c>
      <c r="O14" s="26">
        <v>479231</v>
      </c>
      <c r="P14" s="26">
        <v>960</v>
      </c>
      <c r="Q14" s="26">
        <v>1981</v>
      </c>
      <c r="R14" s="149">
        <v>511996</v>
      </c>
      <c r="S14" s="149">
        <v>1027</v>
      </c>
      <c r="T14" s="149">
        <v>2096</v>
      </c>
      <c r="U14" s="148">
        <v>538223</v>
      </c>
      <c r="V14" s="148">
        <f t="shared" si="0"/>
        <v>1082.7497691560263</v>
      </c>
      <c r="W14" s="148">
        <f t="shared" si="1"/>
        <v>2191.3903455913487</v>
      </c>
    </row>
    <row r="15" spans="1:23" ht="21" customHeight="1" x14ac:dyDescent="0.4">
      <c r="A15" s="273" t="s">
        <v>250</v>
      </c>
      <c r="B15" s="273"/>
      <c r="C15" s="273"/>
      <c r="D15" s="273"/>
      <c r="E15" s="273"/>
      <c r="F15" s="273"/>
      <c r="G15" s="273"/>
      <c r="H15" s="274"/>
      <c r="I15" s="26">
        <v>2774746</v>
      </c>
      <c r="J15" s="26">
        <v>5609</v>
      </c>
      <c r="K15" s="26">
        <v>11813</v>
      </c>
      <c r="L15" s="26">
        <v>2735030</v>
      </c>
      <c r="M15" s="15">
        <v>5504</v>
      </c>
      <c r="N15" s="15">
        <v>11476</v>
      </c>
      <c r="O15" s="26">
        <v>2796089</v>
      </c>
      <c r="P15" s="26">
        <v>5603</v>
      </c>
      <c r="Q15" s="26">
        <v>11561</v>
      </c>
      <c r="R15" s="149">
        <v>2804005</v>
      </c>
      <c r="S15" s="149">
        <v>5627</v>
      </c>
      <c r="T15" s="149">
        <v>11481</v>
      </c>
      <c r="U15" s="148">
        <v>2979173</v>
      </c>
      <c r="V15" s="148">
        <f t="shared" si="0"/>
        <v>5993.2386353349202</v>
      </c>
      <c r="W15" s="148">
        <f t="shared" si="1"/>
        <v>12129.788117650891</v>
      </c>
    </row>
    <row r="16" spans="1:23" ht="21" customHeight="1" x14ac:dyDescent="0.4">
      <c r="A16" s="275" t="s">
        <v>249</v>
      </c>
      <c r="B16" s="275"/>
      <c r="C16" s="275"/>
      <c r="D16" s="275"/>
      <c r="E16" s="275"/>
      <c r="F16" s="275"/>
      <c r="G16" s="275"/>
      <c r="H16" s="276"/>
      <c r="I16" s="15" t="s">
        <v>248</v>
      </c>
      <c r="J16" s="15" t="s">
        <v>248</v>
      </c>
      <c r="K16" s="15" t="s">
        <v>248</v>
      </c>
      <c r="L16" s="15" t="s">
        <v>248</v>
      </c>
      <c r="M16" s="15" t="s">
        <v>248</v>
      </c>
      <c r="N16" s="15" t="s">
        <v>248</v>
      </c>
      <c r="O16" s="15" t="s">
        <v>248</v>
      </c>
      <c r="P16" s="15" t="s">
        <v>248</v>
      </c>
      <c r="Q16" s="15" t="s">
        <v>248</v>
      </c>
      <c r="R16" s="148" t="s">
        <v>248</v>
      </c>
      <c r="S16" s="148" t="s">
        <v>248</v>
      </c>
      <c r="T16" s="148" t="s">
        <v>248</v>
      </c>
      <c r="U16" s="148" t="s">
        <v>248</v>
      </c>
      <c r="V16" s="148" t="s">
        <v>248</v>
      </c>
      <c r="W16" s="148" t="s">
        <v>248</v>
      </c>
    </row>
    <row r="17" spans="1:23" ht="21" customHeight="1" x14ac:dyDescent="0.4">
      <c r="A17" s="273" t="s">
        <v>247</v>
      </c>
      <c r="B17" s="273"/>
      <c r="C17" s="273"/>
      <c r="D17" s="273"/>
      <c r="E17" s="273"/>
      <c r="F17" s="273"/>
      <c r="G17" s="273"/>
      <c r="H17" s="274"/>
      <c r="I17" s="26">
        <v>993384</v>
      </c>
      <c r="J17" s="26">
        <v>2008</v>
      </c>
      <c r="K17" s="26">
        <v>4229</v>
      </c>
      <c r="L17" s="26">
        <v>1019152</v>
      </c>
      <c r="M17" s="15">
        <v>2051</v>
      </c>
      <c r="N17" s="15">
        <v>4276</v>
      </c>
      <c r="O17" s="26">
        <v>1027180</v>
      </c>
      <c r="P17" s="26">
        <v>2059</v>
      </c>
      <c r="Q17" s="26">
        <v>4247</v>
      </c>
      <c r="R17" s="149">
        <v>1029171</v>
      </c>
      <c r="S17" s="149">
        <v>2065</v>
      </c>
      <c r="T17" s="149">
        <v>4214</v>
      </c>
      <c r="U17" s="148">
        <v>1027660</v>
      </c>
      <c r="V17" s="148">
        <f>U17*1000/497089</f>
        <v>2067.356147490691</v>
      </c>
      <c r="W17" s="148">
        <f>U17*1000/245608</f>
        <v>4184.1470961857922</v>
      </c>
    </row>
    <row r="18" spans="1:23" ht="21" customHeight="1" x14ac:dyDescent="0.4">
      <c r="A18" s="277" t="s">
        <v>246</v>
      </c>
      <c r="B18" s="277"/>
      <c r="C18" s="277"/>
      <c r="D18" s="277"/>
      <c r="E18" s="277"/>
      <c r="F18" s="277"/>
      <c r="G18" s="277"/>
      <c r="H18" s="278"/>
      <c r="I18" s="147">
        <v>4153649</v>
      </c>
      <c r="J18" s="147">
        <v>8396</v>
      </c>
      <c r="K18" s="147">
        <v>17683</v>
      </c>
      <c r="L18" s="147">
        <v>4156103</v>
      </c>
      <c r="M18" s="21">
        <v>8363</v>
      </c>
      <c r="N18" s="21">
        <v>17439</v>
      </c>
      <c r="O18" s="147">
        <v>4208950</v>
      </c>
      <c r="P18" s="147">
        <v>8435</v>
      </c>
      <c r="Q18" s="147">
        <v>17402</v>
      </c>
      <c r="R18" s="146">
        <v>4258966</v>
      </c>
      <c r="S18" s="146">
        <v>8547</v>
      </c>
      <c r="T18" s="146">
        <v>17438</v>
      </c>
      <c r="U18" s="145">
        <v>4204895</v>
      </c>
      <c r="V18" s="145">
        <f>U18*1000/497089</f>
        <v>8459.0385222766945</v>
      </c>
      <c r="W18" s="145">
        <f>U18*1000/245608</f>
        <v>17120.350314322008</v>
      </c>
    </row>
    <row r="19" spans="1:23" ht="12" customHeight="1" x14ac:dyDescent="0.4">
      <c r="A19" s="22" t="s">
        <v>153</v>
      </c>
    </row>
    <row r="20" spans="1:23" ht="12" customHeight="1" x14ac:dyDescent="0.4">
      <c r="A20" s="96" t="s">
        <v>245</v>
      </c>
    </row>
    <row r="21" spans="1:23" ht="12" customHeight="1" x14ac:dyDescent="0.4"/>
    <row r="22" spans="1:23" ht="12.75" x14ac:dyDescent="0.4"/>
    <row r="23" spans="1:23" ht="12.75" x14ac:dyDescent="0.4"/>
    <row r="24" spans="1:23" ht="12.75" x14ac:dyDescent="0.4"/>
    <row r="25" spans="1:23" ht="12.75" x14ac:dyDescent="0.4"/>
    <row r="26" spans="1:23" ht="12.75" x14ac:dyDescent="0.4"/>
    <row r="27" spans="1:23" ht="12.75" x14ac:dyDescent="0.4"/>
    <row r="28" spans="1:23" ht="12.75" x14ac:dyDescent="0.4"/>
    <row r="29" spans="1:23" ht="12.75" x14ac:dyDescent="0.4"/>
    <row r="30" spans="1:23" ht="12.75" x14ac:dyDescent="0.4"/>
    <row r="31" spans="1:23" ht="12.75" x14ac:dyDescent="0.4"/>
  </sheetData>
  <mergeCells count="27">
    <mergeCell ref="A9:H9"/>
    <mergeCell ref="A10:H10"/>
    <mergeCell ref="B11:H11"/>
    <mergeCell ref="B12:H12"/>
    <mergeCell ref="A13:H13"/>
    <mergeCell ref="A14:H14"/>
    <mergeCell ref="A15:H15"/>
    <mergeCell ref="A16:H16"/>
    <mergeCell ref="A17:H17"/>
    <mergeCell ref="A18:H18"/>
    <mergeCell ref="P5:P7"/>
    <mergeCell ref="W5:W7"/>
    <mergeCell ref="Q5:Q7"/>
    <mergeCell ref="R5:R7"/>
    <mergeCell ref="S5:S7"/>
    <mergeCell ref="T5:T7"/>
    <mergeCell ref="U5:U7"/>
    <mergeCell ref="V5:V7"/>
    <mergeCell ref="A1:O2"/>
    <mergeCell ref="A4:H8"/>
    <mergeCell ref="I5:I7"/>
    <mergeCell ref="J5:J7"/>
    <mergeCell ref="K5:K7"/>
    <mergeCell ref="L5:L7"/>
    <mergeCell ref="M5:M7"/>
    <mergeCell ref="N5:N7"/>
    <mergeCell ref="O5:O7"/>
  </mergeCells>
  <phoneticPr fontId="2"/>
  <printOptions horizontalCentered="1"/>
  <pageMargins left="0.39370078740157483" right="0.39370078740157483" top="0.78740157480314965" bottom="0.39370078740157483" header="0.31496062992125984" footer="0.31496062992125984"/>
  <pageSetup paperSize="9" scale="87" fitToHeight="0" orientation="portrait" cellComments="asDisplayed" horizontalDpi="300" verticalDpi="300" r:id="rId1"/>
  <headerFooter differentOddEven="1">
    <evenHeader>&amp;R&amp;"ＭＳ 明朝,標準" 14 行財政</evenHeader>
  </headerFooter>
  <colBreaks count="1" manualBreakCount="1">
    <brk id="15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showGridLines="0" zoomScaleNormal="100" zoomScaleSheetLayoutView="100" zoomScalePageLayoutView="85" workbookViewId="0">
      <selection sqref="A1:D2"/>
    </sheetView>
  </sheetViews>
  <sheetFormatPr defaultColWidth="7.5" defaultRowHeight="7.7" customHeight="1" x14ac:dyDescent="0.4"/>
  <cols>
    <col min="1" max="2" width="21" style="96" customWidth="1"/>
    <col min="3" max="3" width="22.5" style="96" customWidth="1"/>
    <col min="4" max="4" width="21" style="96" customWidth="1"/>
    <col min="5" max="5" width="19.5" style="96" customWidth="1"/>
    <col min="6" max="6" width="22.625" style="96" customWidth="1"/>
    <col min="7" max="7" width="21" style="96" customWidth="1"/>
    <col min="8" max="8" width="22.5" style="96" customWidth="1"/>
    <col min="9" max="9" width="10.25" style="96" bestFit="1" customWidth="1"/>
    <col min="10" max="16384" width="7.5" style="96"/>
  </cols>
  <sheetData>
    <row r="1" spans="1:8" ht="12" customHeight="1" x14ac:dyDescent="0.4">
      <c r="A1" s="256" t="s">
        <v>367</v>
      </c>
      <c r="B1" s="256"/>
      <c r="C1" s="256"/>
      <c r="D1" s="256"/>
      <c r="E1" s="110"/>
      <c r="F1" s="110"/>
      <c r="G1" s="110"/>
      <c r="H1" s="110"/>
    </row>
    <row r="2" spans="1:8" ht="12" customHeight="1" x14ac:dyDescent="0.4">
      <c r="A2" s="256"/>
      <c r="B2" s="256"/>
      <c r="C2" s="256"/>
      <c r="D2" s="256"/>
      <c r="E2" s="110"/>
      <c r="F2" s="110"/>
      <c r="G2" s="110"/>
      <c r="H2" s="110"/>
    </row>
    <row r="3" spans="1:8" ht="10.5" customHeight="1" x14ac:dyDescent="0.4">
      <c r="A3" s="109"/>
      <c r="B3" s="109"/>
      <c r="C3" s="109"/>
      <c r="D3" s="109"/>
      <c r="E3" s="109"/>
      <c r="F3" s="109"/>
      <c r="G3" s="109"/>
      <c r="H3" s="109"/>
    </row>
    <row r="4" spans="1:8" ht="24" customHeight="1" x14ac:dyDescent="0.4">
      <c r="A4" s="202" t="s">
        <v>175</v>
      </c>
      <c r="B4" s="4" t="s">
        <v>174</v>
      </c>
      <c r="C4" s="5" t="s">
        <v>173</v>
      </c>
      <c r="D4" s="4" t="s">
        <v>172</v>
      </c>
      <c r="E4" s="108" t="s">
        <v>171</v>
      </c>
      <c r="F4" s="5" t="s">
        <v>170</v>
      </c>
      <c r="G4" s="5" t="s">
        <v>169</v>
      </c>
      <c r="H4" s="5" t="s">
        <v>168</v>
      </c>
    </row>
    <row r="5" spans="1:8" ht="12" customHeight="1" x14ac:dyDescent="0.4">
      <c r="A5" s="204"/>
      <c r="B5" s="107" t="s">
        <v>5</v>
      </c>
      <c r="C5" s="106" t="s">
        <v>5</v>
      </c>
      <c r="D5" s="105" t="s">
        <v>5</v>
      </c>
      <c r="E5" s="104" t="s">
        <v>5</v>
      </c>
      <c r="F5" s="104" t="s">
        <v>5</v>
      </c>
      <c r="G5" s="104" t="s">
        <v>5</v>
      </c>
      <c r="H5" s="104" t="s">
        <v>5</v>
      </c>
    </row>
    <row r="6" spans="1:8" ht="21" customHeight="1" x14ac:dyDescent="0.4">
      <c r="A6" s="11" t="s">
        <v>167</v>
      </c>
      <c r="B6" s="103">
        <v>117801826</v>
      </c>
      <c r="C6" s="103">
        <v>120383898</v>
      </c>
      <c r="D6" s="103">
        <v>121657711</v>
      </c>
      <c r="E6" s="102">
        <v>121264914</v>
      </c>
      <c r="F6" s="102">
        <v>16440800</v>
      </c>
      <c r="G6" s="103">
        <v>11640177</v>
      </c>
      <c r="H6" s="102">
        <v>126065537</v>
      </c>
    </row>
    <row r="7" spans="1:8" ht="21" customHeight="1" x14ac:dyDescent="0.4">
      <c r="A7" s="101" t="s">
        <v>166</v>
      </c>
      <c r="B7" s="99">
        <v>50912566</v>
      </c>
      <c r="C7" s="99">
        <v>52419459</v>
      </c>
      <c r="D7" s="99">
        <v>53556686</v>
      </c>
      <c r="E7" s="19">
        <v>53287233</v>
      </c>
      <c r="F7" s="19">
        <v>8330800</v>
      </c>
      <c r="G7" s="99">
        <v>6161564</v>
      </c>
      <c r="H7" s="19">
        <v>55456469</v>
      </c>
    </row>
    <row r="8" spans="1:8" ht="21" customHeight="1" x14ac:dyDescent="0.4">
      <c r="A8" s="100" t="s">
        <v>165</v>
      </c>
      <c r="B8" s="99">
        <v>32500</v>
      </c>
      <c r="C8" s="99">
        <v>65876</v>
      </c>
      <c r="D8" s="99">
        <v>170312</v>
      </c>
      <c r="E8" s="19">
        <v>538846</v>
      </c>
      <c r="F8" s="19">
        <v>1161200</v>
      </c>
      <c r="G8" s="99">
        <v>15879</v>
      </c>
      <c r="H8" s="19">
        <v>1684167</v>
      </c>
    </row>
    <row r="9" spans="1:8" ht="21" customHeight="1" x14ac:dyDescent="0.4">
      <c r="A9" s="100" t="s">
        <v>164</v>
      </c>
      <c r="B9" s="99">
        <v>5111775</v>
      </c>
      <c r="C9" s="99">
        <v>5305062</v>
      </c>
      <c r="D9" s="99">
        <v>5369064</v>
      </c>
      <c r="E9" s="19">
        <v>5313001</v>
      </c>
      <c r="F9" s="19">
        <v>512200</v>
      </c>
      <c r="G9" s="99">
        <v>673833</v>
      </c>
      <c r="H9" s="19">
        <v>5151368</v>
      </c>
    </row>
    <row r="10" spans="1:8" ht="21" customHeight="1" x14ac:dyDescent="0.4">
      <c r="A10" s="100" t="s">
        <v>163</v>
      </c>
      <c r="B10" s="99">
        <v>3907124</v>
      </c>
      <c r="C10" s="99">
        <v>4349536</v>
      </c>
      <c r="D10" s="99">
        <v>5944117</v>
      </c>
      <c r="E10" s="19">
        <v>5744558</v>
      </c>
      <c r="F10" s="19">
        <v>815500</v>
      </c>
      <c r="G10" s="99">
        <v>452525</v>
      </c>
      <c r="H10" s="19">
        <v>6107533</v>
      </c>
    </row>
    <row r="11" spans="1:8" ht="21" customHeight="1" x14ac:dyDescent="0.4">
      <c r="A11" s="100" t="s">
        <v>162</v>
      </c>
      <c r="B11" s="99">
        <v>22347799</v>
      </c>
      <c r="C11" s="99">
        <v>22655316</v>
      </c>
      <c r="D11" s="99">
        <v>22720559</v>
      </c>
      <c r="E11" s="19">
        <v>22490750</v>
      </c>
      <c r="F11" s="19">
        <v>2197200</v>
      </c>
      <c r="G11" s="99">
        <v>2648012</v>
      </c>
      <c r="H11" s="19">
        <v>22039938</v>
      </c>
    </row>
    <row r="12" spans="1:8" ht="21" customHeight="1" x14ac:dyDescent="0.4">
      <c r="A12" s="100" t="s">
        <v>161</v>
      </c>
      <c r="B12" s="99">
        <v>1317268</v>
      </c>
      <c r="C12" s="99">
        <v>1348684</v>
      </c>
      <c r="D12" s="99">
        <v>1379164</v>
      </c>
      <c r="E12" s="19">
        <v>1439259</v>
      </c>
      <c r="F12" s="19">
        <v>494100</v>
      </c>
      <c r="G12" s="99">
        <v>202201</v>
      </c>
      <c r="H12" s="19">
        <v>1731159</v>
      </c>
    </row>
    <row r="13" spans="1:8" ht="21" customHeight="1" x14ac:dyDescent="0.4">
      <c r="A13" s="100" t="s">
        <v>160</v>
      </c>
      <c r="B13" s="99">
        <v>1989433</v>
      </c>
      <c r="C13" s="99">
        <v>2637780</v>
      </c>
      <c r="D13" s="99">
        <v>2469023</v>
      </c>
      <c r="E13" s="19">
        <v>2463906</v>
      </c>
      <c r="F13" s="19">
        <v>476600</v>
      </c>
      <c r="G13" s="99">
        <v>387288</v>
      </c>
      <c r="H13" s="19">
        <v>2553218</v>
      </c>
    </row>
    <row r="14" spans="1:8" ht="21" customHeight="1" x14ac:dyDescent="0.4">
      <c r="A14" s="100" t="s">
        <v>159</v>
      </c>
      <c r="B14" s="99">
        <v>16206667</v>
      </c>
      <c r="C14" s="99">
        <v>16057205</v>
      </c>
      <c r="D14" s="99">
        <v>15504447</v>
      </c>
      <c r="E14" s="19">
        <v>15296912</v>
      </c>
      <c r="F14" s="19">
        <v>2674000</v>
      </c>
      <c r="G14" s="99">
        <v>1781826</v>
      </c>
      <c r="H14" s="19">
        <v>16189086</v>
      </c>
    </row>
    <row r="15" spans="1:8" ht="21" customHeight="1" x14ac:dyDescent="0.4">
      <c r="A15" s="63" t="s">
        <v>158</v>
      </c>
      <c r="B15" s="99">
        <v>0</v>
      </c>
      <c r="C15" s="99">
        <v>0</v>
      </c>
      <c r="D15" s="99">
        <v>0</v>
      </c>
      <c r="E15" s="19">
        <v>0</v>
      </c>
      <c r="F15" s="19">
        <v>0</v>
      </c>
      <c r="G15" s="99">
        <v>0</v>
      </c>
      <c r="H15" s="19">
        <v>0</v>
      </c>
    </row>
    <row r="16" spans="1:8" ht="21" customHeight="1" x14ac:dyDescent="0.4">
      <c r="A16" s="63" t="s">
        <v>157</v>
      </c>
      <c r="B16" s="99">
        <v>66889260</v>
      </c>
      <c r="C16" s="99">
        <v>67964440</v>
      </c>
      <c r="D16" s="99">
        <v>68101026</v>
      </c>
      <c r="E16" s="19">
        <v>67977682</v>
      </c>
      <c r="F16" s="19">
        <v>8110000</v>
      </c>
      <c r="G16" s="99">
        <v>5478613</v>
      </c>
      <c r="H16" s="19">
        <v>70609068</v>
      </c>
    </row>
    <row r="17" spans="1:8" ht="21" customHeight="1" x14ac:dyDescent="0.4">
      <c r="A17" s="100" t="s">
        <v>156</v>
      </c>
      <c r="B17" s="99">
        <v>2886952</v>
      </c>
      <c r="C17" s="99">
        <v>2167647</v>
      </c>
      <c r="D17" s="99">
        <v>1662948</v>
      </c>
      <c r="E17" s="19">
        <v>1219937</v>
      </c>
      <c r="F17" s="19">
        <v>0</v>
      </c>
      <c r="G17" s="99">
        <v>372092</v>
      </c>
      <c r="H17" s="19">
        <v>847845</v>
      </c>
    </row>
    <row r="18" spans="1:8" ht="21" customHeight="1" x14ac:dyDescent="0.4">
      <c r="A18" s="100" t="s">
        <v>155</v>
      </c>
      <c r="B18" s="99">
        <v>0</v>
      </c>
      <c r="C18" s="99">
        <v>0</v>
      </c>
      <c r="D18" s="99">
        <v>0</v>
      </c>
      <c r="E18" s="19">
        <v>0</v>
      </c>
      <c r="F18" s="19">
        <v>0</v>
      </c>
      <c r="G18" s="99">
        <v>0</v>
      </c>
      <c r="H18" s="19">
        <v>0</v>
      </c>
    </row>
    <row r="19" spans="1:8" ht="21" customHeight="1" x14ac:dyDescent="0.4">
      <c r="A19" s="98" t="s">
        <v>154</v>
      </c>
      <c r="B19" s="97">
        <v>64002309</v>
      </c>
      <c r="C19" s="97">
        <v>65796792</v>
      </c>
      <c r="D19" s="97">
        <v>66438078</v>
      </c>
      <c r="E19" s="43">
        <v>66757745</v>
      </c>
      <c r="F19" s="43">
        <v>8110000</v>
      </c>
      <c r="G19" s="97">
        <v>5106521</v>
      </c>
      <c r="H19" s="43">
        <v>69761223</v>
      </c>
    </row>
    <row r="20" spans="1:8" ht="12" customHeight="1" x14ac:dyDescent="0.15">
      <c r="A20" s="22" t="s">
        <v>153</v>
      </c>
      <c r="B20" s="23"/>
      <c r="C20" s="23"/>
      <c r="D20" s="54"/>
      <c r="E20" s="22"/>
      <c r="F20" s="23"/>
      <c r="G20" s="23"/>
      <c r="H20" s="23"/>
    </row>
    <row r="21" spans="1:8" ht="12" customHeight="1" x14ac:dyDescent="0.4">
      <c r="A21" s="23" t="s">
        <v>80</v>
      </c>
      <c r="B21" s="23"/>
      <c r="C21" s="23"/>
      <c r="D21" s="23"/>
      <c r="E21" s="23"/>
      <c r="F21" s="23"/>
      <c r="G21" s="23"/>
      <c r="H21" s="23"/>
    </row>
    <row r="22" spans="1:8" ht="12" customHeight="1" x14ac:dyDescent="0.4"/>
  </sheetData>
  <mergeCells count="2">
    <mergeCell ref="A1:D2"/>
    <mergeCell ref="A4:A5"/>
  </mergeCells>
  <phoneticPr fontId="2"/>
  <printOptions horizontalCentered="1"/>
  <pageMargins left="0.39370078740157483" right="0.39370078740157483" top="0.78740157480314965" bottom="0.39370078740157483" header="0.31496062992125984" footer="0.31496062992125984"/>
  <pageSetup paperSize="9" scale="87" orientation="portrait" cellComments="asDisplayed" horizontalDpi="300" verticalDpi="300" r:id="rId1"/>
  <headerFooter differentOddEven="1">
    <evenHeader>&amp;R&amp;"ＭＳ 明朝,標準" 14 行財政</even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0"/>
  <sheetViews>
    <sheetView showGridLines="0" zoomScale="85" zoomScaleNormal="85" zoomScaleSheetLayoutView="100" zoomScalePageLayoutView="70" workbookViewId="0">
      <pane xSplit="1" ySplit="6" topLeftCell="B22" activePane="bottomRight" state="frozen"/>
      <selection sqref="A1:K2"/>
      <selection pane="topRight" sqref="A1:K2"/>
      <selection pane="bottomLeft" sqref="A1:K2"/>
      <selection pane="bottomRight" sqref="A1:E2"/>
    </sheetView>
  </sheetViews>
  <sheetFormatPr defaultColWidth="7.5" defaultRowHeight="7.7" customHeight="1" x14ac:dyDescent="0.4"/>
  <cols>
    <col min="1" max="1" width="28.5" style="96" customWidth="1"/>
    <col min="2" max="2" width="15" style="96" customWidth="1"/>
    <col min="3" max="3" width="13.5" style="96" customWidth="1"/>
    <col min="4" max="4" width="15" style="96" customWidth="1"/>
    <col min="5" max="5" width="13.5" style="96" customWidth="1"/>
    <col min="6" max="6" width="15" style="96" customWidth="1"/>
    <col min="7" max="7" width="13.5" style="96" customWidth="1"/>
    <col min="8" max="8" width="15" style="96" customWidth="1"/>
    <col min="9" max="9" width="13.5" style="96" customWidth="1"/>
    <col min="10" max="10" width="15" style="96" customWidth="1"/>
    <col min="11" max="11" width="13.5" style="96" customWidth="1"/>
    <col min="12" max="14" width="4" style="96" customWidth="1"/>
    <col min="15" max="16384" width="7.5" style="96"/>
  </cols>
  <sheetData>
    <row r="1" spans="1:13" ht="12" customHeight="1" x14ac:dyDescent="0.4">
      <c r="A1" s="256" t="s">
        <v>210</v>
      </c>
      <c r="B1" s="256"/>
      <c r="C1" s="256"/>
      <c r="D1" s="256"/>
      <c r="E1" s="256"/>
      <c r="F1" s="110"/>
      <c r="G1" s="110"/>
      <c r="H1" s="110"/>
      <c r="I1" s="110"/>
      <c r="J1" s="110"/>
      <c r="K1" s="110"/>
    </row>
    <row r="2" spans="1:13" s="115" customFormat="1" ht="12" customHeight="1" x14ac:dyDescent="0.4">
      <c r="A2" s="256"/>
      <c r="B2" s="256"/>
      <c r="C2" s="256"/>
      <c r="D2" s="256"/>
      <c r="E2" s="256"/>
      <c r="F2" s="110"/>
      <c r="G2" s="110"/>
      <c r="H2" s="110"/>
      <c r="I2" s="110"/>
      <c r="J2" s="110"/>
      <c r="K2" s="110"/>
      <c r="L2" s="110"/>
      <c r="M2" s="110"/>
    </row>
    <row r="3" spans="1:13" ht="12" customHeight="1" x14ac:dyDescent="0.4"/>
    <row r="4" spans="1:13" ht="12" customHeight="1" x14ac:dyDescent="0.4">
      <c r="A4" s="202" t="s">
        <v>175</v>
      </c>
      <c r="B4" s="212" t="s">
        <v>209</v>
      </c>
      <c r="C4" s="282"/>
      <c r="D4" s="212" t="s">
        <v>208</v>
      </c>
      <c r="E4" s="213"/>
      <c r="F4" s="213" t="s">
        <v>207</v>
      </c>
      <c r="G4" s="282"/>
      <c r="H4" s="212" t="s">
        <v>101</v>
      </c>
      <c r="I4" s="213"/>
      <c r="J4" s="212" t="s">
        <v>102</v>
      </c>
      <c r="K4" s="213"/>
    </row>
    <row r="5" spans="1:13" ht="12" customHeight="1" x14ac:dyDescent="0.4">
      <c r="A5" s="203"/>
      <c r="B5" s="8" t="s">
        <v>194</v>
      </c>
      <c r="C5" s="113" t="s">
        <v>193</v>
      </c>
      <c r="D5" s="112" t="s">
        <v>194</v>
      </c>
      <c r="E5" s="104" t="s">
        <v>193</v>
      </c>
      <c r="F5" s="27" t="s">
        <v>194</v>
      </c>
      <c r="G5" s="5" t="s">
        <v>193</v>
      </c>
      <c r="H5" s="112" t="s">
        <v>194</v>
      </c>
      <c r="I5" s="5" t="s">
        <v>193</v>
      </c>
      <c r="J5" s="112" t="s">
        <v>194</v>
      </c>
      <c r="K5" s="5" t="s">
        <v>193</v>
      </c>
    </row>
    <row r="6" spans="1:13" ht="12" customHeight="1" x14ac:dyDescent="0.4">
      <c r="A6" s="204"/>
      <c r="B6" s="60" t="s">
        <v>5</v>
      </c>
      <c r="C6" s="107" t="s">
        <v>5</v>
      </c>
      <c r="D6" s="60" t="s">
        <v>5</v>
      </c>
      <c r="E6" s="106" t="s">
        <v>5</v>
      </c>
      <c r="F6" s="61" t="s">
        <v>5</v>
      </c>
      <c r="G6" s="106" t="s">
        <v>5</v>
      </c>
      <c r="H6" s="8" t="s">
        <v>5</v>
      </c>
      <c r="I6" s="104" t="s">
        <v>5</v>
      </c>
      <c r="J6" s="8" t="s">
        <v>5</v>
      </c>
      <c r="K6" s="104" t="s">
        <v>5</v>
      </c>
    </row>
    <row r="7" spans="1:13" ht="9" customHeight="1" x14ac:dyDescent="0.4">
      <c r="A7" s="285" t="s">
        <v>206</v>
      </c>
      <c r="B7" s="284">
        <v>153865013</v>
      </c>
      <c r="C7" s="284">
        <v>101330078</v>
      </c>
      <c r="D7" s="284">
        <v>151685156</v>
      </c>
      <c r="E7" s="284">
        <v>100630923</v>
      </c>
      <c r="F7" s="281">
        <v>156340824</v>
      </c>
      <c r="G7" s="288">
        <v>102117303</v>
      </c>
      <c r="H7" s="284">
        <v>214011388</v>
      </c>
      <c r="I7" s="286">
        <v>107653156</v>
      </c>
      <c r="J7" s="284">
        <v>194271125</v>
      </c>
      <c r="K7" s="286">
        <v>117126008</v>
      </c>
    </row>
    <row r="8" spans="1:13" ht="9" customHeight="1" x14ac:dyDescent="0.4">
      <c r="A8" s="283"/>
      <c r="B8" s="281"/>
      <c r="C8" s="281"/>
      <c r="D8" s="281"/>
      <c r="E8" s="281"/>
      <c r="F8" s="281"/>
      <c r="G8" s="288"/>
      <c r="H8" s="281"/>
      <c r="I8" s="287"/>
      <c r="J8" s="281"/>
      <c r="K8" s="287"/>
    </row>
    <row r="9" spans="1:13" ht="14.1" customHeight="1" x14ac:dyDescent="0.4">
      <c r="A9" s="63" t="s">
        <v>7</v>
      </c>
      <c r="B9" s="19">
        <v>68715784</v>
      </c>
      <c r="C9" s="19">
        <v>68715784</v>
      </c>
      <c r="D9" s="19">
        <v>69069424</v>
      </c>
      <c r="E9" s="19">
        <v>69069424</v>
      </c>
      <c r="F9" s="19">
        <v>70496002</v>
      </c>
      <c r="G9" s="19">
        <v>70496002</v>
      </c>
      <c r="H9" s="19">
        <v>70433573</v>
      </c>
      <c r="I9" s="19">
        <v>70433573</v>
      </c>
      <c r="J9" s="19">
        <v>69941255</v>
      </c>
      <c r="K9" s="19">
        <v>69941255</v>
      </c>
    </row>
    <row r="10" spans="1:13" ht="14.1" customHeight="1" x14ac:dyDescent="0.4">
      <c r="A10" s="63" t="s">
        <v>8</v>
      </c>
      <c r="B10" s="19">
        <v>796358</v>
      </c>
      <c r="C10" s="19">
        <v>796358</v>
      </c>
      <c r="D10" s="19">
        <v>804432</v>
      </c>
      <c r="E10" s="19">
        <v>804432</v>
      </c>
      <c r="F10" s="19">
        <v>818701</v>
      </c>
      <c r="G10" s="19">
        <v>818701</v>
      </c>
      <c r="H10" s="19">
        <v>830471</v>
      </c>
      <c r="I10" s="19">
        <v>830471</v>
      </c>
      <c r="J10" s="19">
        <v>845342</v>
      </c>
      <c r="K10" s="19">
        <v>845342</v>
      </c>
    </row>
    <row r="11" spans="1:13" ht="14.1" customHeight="1" x14ac:dyDescent="0.4">
      <c r="A11" s="63" t="s">
        <v>9</v>
      </c>
      <c r="B11" s="19">
        <v>113458</v>
      </c>
      <c r="C11" s="19">
        <v>113458</v>
      </c>
      <c r="D11" s="19">
        <v>110992</v>
      </c>
      <c r="E11" s="19">
        <v>110992</v>
      </c>
      <c r="F11" s="19">
        <v>58928</v>
      </c>
      <c r="G11" s="19">
        <v>58928</v>
      </c>
      <c r="H11" s="19">
        <v>64001</v>
      </c>
      <c r="I11" s="19">
        <v>64001</v>
      </c>
      <c r="J11" s="19">
        <v>54039</v>
      </c>
      <c r="K11" s="19">
        <v>54039</v>
      </c>
    </row>
    <row r="12" spans="1:13" ht="14.1" customHeight="1" x14ac:dyDescent="0.4">
      <c r="A12" s="63" t="s">
        <v>10</v>
      </c>
      <c r="B12" s="19">
        <v>436082</v>
      </c>
      <c r="C12" s="19">
        <v>436082</v>
      </c>
      <c r="D12" s="19">
        <v>363965</v>
      </c>
      <c r="E12" s="19">
        <v>363965</v>
      </c>
      <c r="F12" s="19">
        <v>409974</v>
      </c>
      <c r="G12" s="19">
        <v>409974</v>
      </c>
      <c r="H12" s="19">
        <v>383539</v>
      </c>
      <c r="I12" s="19">
        <v>383539</v>
      </c>
      <c r="J12" s="19">
        <v>558943</v>
      </c>
      <c r="K12" s="19">
        <v>558943</v>
      </c>
    </row>
    <row r="13" spans="1:13" ht="14.1" customHeight="1" x14ac:dyDescent="0.4">
      <c r="A13" s="63" t="s">
        <v>205</v>
      </c>
      <c r="B13" s="19">
        <v>509565</v>
      </c>
      <c r="C13" s="19">
        <v>509565</v>
      </c>
      <c r="D13" s="19">
        <v>334668</v>
      </c>
      <c r="E13" s="19">
        <v>334668</v>
      </c>
      <c r="F13" s="19">
        <v>269516</v>
      </c>
      <c r="G13" s="19">
        <v>269516</v>
      </c>
      <c r="H13" s="19">
        <v>467651</v>
      </c>
      <c r="I13" s="19">
        <v>467651</v>
      </c>
      <c r="J13" s="19">
        <v>705728</v>
      </c>
      <c r="K13" s="19">
        <v>705728</v>
      </c>
    </row>
    <row r="14" spans="1:13" ht="14.1" customHeight="1" x14ac:dyDescent="0.4">
      <c r="A14" s="63" t="s">
        <v>13</v>
      </c>
      <c r="B14" s="19">
        <v>7381282</v>
      </c>
      <c r="C14" s="19">
        <v>7381282</v>
      </c>
      <c r="D14" s="19">
        <v>8098741</v>
      </c>
      <c r="E14" s="19">
        <v>8098741</v>
      </c>
      <c r="F14" s="19">
        <v>7876799</v>
      </c>
      <c r="G14" s="19">
        <v>7876799</v>
      </c>
      <c r="H14" s="19">
        <v>9732169</v>
      </c>
      <c r="I14" s="19">
        <v>9732169</v>
      </c>
      <c r="J14" s="19">
        <v>10698154</v>
      </c>
      <c r="K14" s="19">
        <v>10698154</v>
      </c>
    </row>
    <row r="15" spans="1:13" ht="14.1" customHeight="1" x14ac:dyDescent="0.4">
      <c r="A15" s="63" t="s">
        <v>14</v>
      </c>
      <c r="B15" s="19">
        <v>4459</v>
      </c>
      <c r="C15" s="19">
        <v>4459</v>
      </c>
      <c r="D15" s="19">
        <v>4661</v>
      </c>
      <c r="E15" s="19">
        <v>4661</v>
      </c>
      <c r="F15" s="19">
        <v>4280</v>
      </c>
      <c r="G15" s="19">
        <v>4280</v>
      </c>
      <c r="H15" s="19">
        <v>6231</v>
      </c>
      <c r="I15" s="19">
        <v>6231</v>
      </c>
      <c r="J15" s="19">
        <v>7582</v>
      </c>
      <c r="K15" s="19">
        <v>7582</v>
      </c>
    </row>
    <row r="16" spans="1:13" ht="14.1" customHeight="1" x14ac:dyDescent="0.4">
      <c r="A16" s="63" t="s">
        <v>15</v>
      </c>
      <c r="B16" s="19">
        <v>0</v>
      </c>
      <c r="C16" s="19">
        <v>0</v>
      </c>
      <c r="D16" s="19">
        <v>0</v>
      </c>
      <c r="E16" s="19">
        <v>0</v>
      </c>
      <c r="F16" s="19">
        <v>0</v>
      </c>
      <c r="G16" s="19">
        <v>0</v>
      </c>
      <c r="H16" s="19">
        <v>0</v>
      </c>
      <c r="I16" s="19">
        <v>0</v>
      </c>
      <c r="J16" s="19">
        <v>0</v>
      </c>
      <c r="K16" s="19">
        <v>0</v>
      </c>
    </row>
    <row r="17" spans="1:11" ht="14.1" customHeight="1" x14ac:dyDescent="0.4">
      <c r="A17" s="63" t="s">
        <v>16</v>
      </c>
      <c r="B17" s="19">
        <v>317690</v>
      </c>
      <c r="C17" s="19">
        <v>317690</v>
      </c>
      <c r="D17" s="19">
        <v>290533</v>
      </c>
      <c r="E17" s="19">
        <v>290533</v>
      </c>
      <c r="F17" s="19">
        <v>168600</v>
      </c>
      <c r="G17" s="19">
        <v>168600</v>
      </c>
      <c r="H17" s="19">
        <v>22</v>
      </c>
      <c r="I17" s="19">
        <v>22</v>
      </c>
      <c r="J17" s="19">
        <v>1</v>
      </c>
      <c r="K17" s="19">
        <v>1</v>
      </c>
    </row>
    <row r="18" spans="1:11" ht="14.1" customHeight="1" x14ac:dyDescent="0.4">
      <c r="A18" s="63" t="s">
        <v>204</v>
      </c>
      <c r="B18" s="19">
        <v>0</v>
      </c>
      <c r="C18" s="19">
        <v>0</v>
      </c>
      <c r="D18" s="19">
        <v>0</v>
      </c>
      <c r="E18" s="19">
        <v>0</v>
      </c>
      <c r="F18" s="19">
        <v>49269</v>
      </c>
      <c r="G18" s="19">
        <v>49269</v>
      </c>
      <c r="H18" s="19">
        <v>100418</v>
      </c>
      <c r="I18" s="19">
        <v>100418</v>
      </c>
      <c r="J18" s="19">
        <v>106018</v>
      </c>
      <c r="K18" s="19">
        <v>106018</v>
      </c>
    </row>
    <row r="19" spans="1:11" ht="14.1" customHeight="1" x14ac:dyDescent="0.4">
      <c r="A19" s="114" t="s">
        <v>203</v>
      </c>
      <c r="B19" s="19">
        <v>0</v>
      </c>
      <c r="C19" s="19">
        <v>0</v>
      </c>
      <c r="D19" s="19">
        <v>0</v>
      </c>
      <c r="E19" s="19">
        <v>0</v>
      </c>
      <c r="F19" s="19">
        <v>0</v>
      </c>
      <c r="G19" s="19">
        <v>0</v>
      </c>
      <c r="H19" s="19">
        <v>289650</v>
      </c>
      <c r="I19" s="19">
        <v>289650</v>
      </c>
      <c r="J19" s="19">
        <v>565016</v>
      </c>
      <c r="K19" s="19">
        <v>565016</v>
      </c>
    </row>
    <row r="20" spans="1:11" ht="14.1" customHeight="1" x14ac:dyDescent="0.4">
      <c r="A20" s="63" t="s">
        <v>18</v>
      </c>
      <c r="B20" s="19">
        <v>343742</v>
      </c>
      <c r="C20" s="19">
        <v>343742</v>
      </c>
      <c r="D20" s="19">
        <v>388982</v>
      </c>
      <c r="E20" s="19">
        <v>388982</v>
      </c>
      <c r="F20" s="19">
        <v>1101270</v>
      </c>
      <c r="G20" s="19">
        <v>1101270</v>
      </c>
      <c r="H20" s="19">
        <v>480072</v>
      </c>
      <c r="I20" s="19">
        <v>480072</v>
      </c>
      <c r="J20" s="19">
        <v>792761</v>
      </c>
      <c r="K20" s="19">
        <v>792761</v>
      </c>
    </row>
    <row r="21" spans="1:11" ht="14.1" customHeight="1" x14ac:dyDescent="0.4">
      <c r="A21" s="63" t="s">
        <v>19</v>
      </c>
      <c r="B21" s="19">
        <v>6617782</v>
      </c>
      <c r="C21" s="19">
        <v>6617782</v>
      </c>
      <c r="D21" s="19">
        <v>6717697</v>
      </c>
      <c r="E21" s="19">
        <v>6717697</v>
      </c>
      <c r="F21" s="19">
        <v>7066035</v>
      </c>
      <c r="G21" s="19">
        <v>7066035</v>
      </c>
      <c r="H21" s="19">
        <v>7691459</v>
      </c>
      <c r="I21" s="19">
        <v>7691459</v>
      </c>
      <c r="J21" s="19">
        <v>11581362</v>
      </c>
      <c r="K21" s="19">
        <v>11581362</v>
      </c>
    </row>
    <row r="22" spans="1:11" ht="14.1" customHeight="1" x14ac:dyDescent="0.4">
      <c r="A22" s="63" t="s">
        <v>20</v>
      </c>
      <c r="B22" s="19">
        <v>51636</v>
      </c>
      <c r="C22" s="19">
        <v>51636</v>
      </c>
      <c r="D22" s="19">
        <v>48606</v>
      </c>
      <c r="E22" s="19">
        <v>48606</v>
      </c>
      <c r="F22" s="19">
        <v>49269</v>
      </c>
      <c r="G22" s="19">
        <v>49269</v>
      </c>
      <c r="H22" s="19">
        <v>56407</v>
      </c>
      <c r="I22" s="19">
        <v>56407</v>
      </c>
      <c r="J22" s="19">
        <v>54397</v>
      </c>
      <c r="K22" s="19">
        <v>54397</v>
      </c>
    </row>
    <row r="23" spans="1:11" ht="14.1" customHeight="1" x14ac:dyDescent="0.4">
      <c r="A23" s="63" t="s">
        <v>21</v>
      </c>
      <c r="B23" s="19">
        <v>1469831</v>
      </c>
      <c r="C23" s="19">
        <v>0</v>
      </c>
      <c r="D23" s="19">
        <v>1486223</v>
      </c>
      <c r="E23" s="19">
        <v>0</v>
      </c>
      <c r="F23" s="19">
        <v>1286812</v>
      </c>
      <c r="G23" s="19">
        <v>0</v>
      </c>
      <c r="H23" s="19">
        <v>673369</v>
      </c>
      <c r="I23" s="19">
        <v>0</v>
      </c>
      <c r="J23" s="19">
        <v>836912</v>
      </c>
      <c r="K23" s="19">
        <v>0</v>
      </c>
    </row>
    <row r="24" spans="1:11" ht="14.1" customHeight="1" x14ac:dyDescent="0.4">
      <c r="A24" s="63" t="s">
        <v>202</v>
      </c>
      <c r="B24" s="19">
        <v>2726248</v>
      </c>
      <c r="C24" s="19">
        <v>553265</v>
      </c>
      <c r="D24" s="19">
        <v>2745229</v>
      </c>
      <c r="E24" s="19">
        <v>555999</v>
      </c>
      <c r="F24" s="19">
        <v>2551361</v>
      </c>
      <c r="G24" s="19">
        <v>561269</v>
      </c>
      <c r="H24" s="19">
        <v>2019418</v>
      </c>
      <c r="I24" s="19">
        <v>546585</v>
      </c>
      <c r="J24" s="19">
        <v>2148174</v>
      </c>
      <c r="K24" s="19">
        <f>10523+540106</f>
        <v>550629</v>
      </c>
    </row>
    <row r="25" spans="1:11" ht="14.1" customHeight="1" x14ac:dyDescent="0.4">
      <c r="A25" s="63" t="s">
        <v>201</v>
      </c>
      <c r="B25" s="19">
        <v>1006474</v>
      </c>
      <c r="C25" s="19">
        <v>0</v>
      </c>
      <c r="D25" s="19">
        <v>1003338</v>
      </c>
      <c r="E25" s="19">
        <v>20</v>
      </c>
      <c r="F25" s="19">
        <v>1023434</v>
      </c>
      <c r="G25" s="19">
        <v>0</v>
      </c>
      <c r="H25" s="19">
        <v>959723</v>
      </c>
      <c r="I25" s="19">
        <v>0</v>
      </c>
      <c r="J25" s="19">
        <v>957679</v>
      </c>
      <c r="K25" s="19">
        <v>0</v>
      </c>
    </row>
    <row r="26" spans="1:11" ht="14.1" customHeight="1" x14ac:dyDescent="0.4">
      <c r="A26" s="63" t="s">
        <v>23</v>
      </c>
      <c r="B26" s="19">
        <v>30683875</v>
      </c>
      <c r="C26" s="19">
        <v>185103</v>
      </c>
      <c r="D26" s="19">
        <v>29831447</v>
      </c>
      <c r="E26" s="19">
        <v>134162</v>
      </c>
      <c r="F26" s="19">
        <v>31969700</v>
      </c>
      <c r="G26" s="19">
        <v>409222</v>
      </c>
      <c r="H26" s="19">
        <v>88552577</v>
      </c>
      <c r="I26" s="19">
        <v>3918833</v>
      </c>
      <c r="J26" s="19">
        <v>55488316</v>
      </c>
      <c r="K26" s="19">
        <v>4528094</v>
      </c>
    </row>
    <row r="27" spans="1:11" ht="14.1" customHeight="1" x14ac:dyDescent="0.4">
      <c r="A27" s="63" t="s">
        <v>24</v>
      </c>
      <c r="B27" s="19">
        <v>8969230</v>
      </c>
      <c r="C27" s="19">
        <v>24699</v>
      </c>
      <c r="D27" s="19">
        <v>9402278</v>
      </c>
      <c r="E27" s="19">
        <v>5454</v>
      </c>
      <c r="F27" s="19">
        <v>10633104</v>
      </c>
      <c r="G27" s="19">
        <v>145273</v>
      </c>
      <c r="H27" s="19">
        <v>11591260</v>
      </c>
      <c r="I27" s="19">
        <v>25474</v>
      </c>
      <c r="J27" s="19">
        <v>12193472</v>
      </c>
      <c r="K27" s="19">
        <v>134558</v>
      </c>
    </row>
    <row r="28" spans="1:11" ht="14.1" customHeight="1" x14ac:dyDescent="0.4">
      <c r="A28" s="63" t="s">
        <v>25</v>
      </c>
      <c r="B28" s="19">
        <v>119898</v>
      </c>
      <c r="C28" s="19">
        <v>48805</v>
      </c>
      <c r="D28" s="19">
        <v>174920</v>
      </c>
      <c r="E28" s="19">
        <v>105293</v>
      </c>
      <c r="F28" s="19">
        <v>519654</v>
      </c>
      <c r="G28" s="19">
        <v>454311</v>
      </c>
      <c r="H28" s="19">
        <v>97643</v>
      </c>
      <c r="I28" s="19">
        <v>28272</v>
      </c>
      <c r="J28" s="19">
        <v>129711</v>
      </c>
      <c r="K28" s="19">
        <v>57108</v>
      </c>
    </row>
    <row r="29" spans="1:11" ht="14.1" customHeight="1" x14ac:dyDescent="0.4">
      <c r="A29" s="63" t="s">
        <v>26</v>
      </c>
      <c r="B29" s="19">
        <v>34281</v>
      </c>
      <c r="C29" s="19">
        <v>13998</v>
      </c>
      <c r="D29" s="19">
        <v>140485</v>
      </c>
      <c r="E29" s="19">
        <v>28346</v>
      </c>
      <c r="F29" s="19">
        <v>47810</v>
      </c>
      <c r="G29" s="19">
        <v>39074</v>
      </c>
      <c r="H29" s="19">
        <v>249659</v>
      </c>
      <c r="I29" s="19">
        <v>98889</v>
      </c>
      <c r="J29" s="19">
        <v>278056</v>
      </c>
      <c r="K29" s="19">
        <v>235546</v>
      </c>
    </row>
    <row r="30" spans="1:11" ht="14.1" customHeight="1" x14ac:dyDescent="0.4">
      <c r="A30" s="63" t="s">
        <v>27</v>
      </c>
      <c r="B30" s="19">
        <v>3539108</v>
      </c>
      <c r="C30" s="19">
        <v>2844394</v>
      </c>
      <c r="D30" s="19">
        <v>956367</v>
      </c>
      <c r="E30" s="19">
        <v>690134</v>
      </c>
      <c r="F30" s="19">
        <v>1267207</v>
      </c>
      <c r="G30" s="19">
        <v>659575</v>
      </c>
      <c r="H30" s="19">
        <v>1546204</v>
      </c>
      <c r="I30" s="19">
        <v>980320</v>
      </c>
      <c r="J30" s="19">
        <v>1577122</v>
      </c>
      <c r="K30" s="19">
        <v>806143</v>
      </c>
    </row>
    <row r="31" spans="1:11" ht="14.1" customHeight="1" x14ac:dyDescent="0.4">
      <c r="A31" s="63" t="s">
        <v>28</v>
      </c>
      <c r="B31" s="19">
        <v>6044352</v>
      </c>
      <c r="C31" s="19">
        <v>5765953</v>
      </c>
      <c r="D31" s="19">
        <v>6903002</v>
      </c>
      <c r="E31" s="19">
        <v>6532553</v>
      </c>
      <c r="F31" s="19">
        <v>5885052</v>
      </c>
      <c r="G31" s="19">
        <v>5628698</v>
      </c>
      <c r="H31" s="19">
        <v>6205916</v>
      </c>
      <c r="I31" s="19">
        <v>5803257</v>
      </c>
      <c r="J31" s="19">
        <v>6740299</v>
      </c>
      <c r="K31" s="19">
        <v>5914527</v>
      </c>
    </row>
    <row r="32" spans="1:11" ht="14.1" customHeight="1" x14ac:dyDescent="0.4">
      <c r="A32" s="63" t="s">
        <v>29</v>
      </c>
      <c r="B32" s="19">
        <v>1987278</v>
      </c>
      <c r="C32" s="19">
        <v>886023</v>
      </c>
      <c r="D32" s="19">
        <v>1749066</v>
      </c>
      <c r="E32" s="19">
        <v>546261</v>
      </c>
      <c r="F32" s="19">
        <v>2450347</v>
      </c>
      <c r="G32" s="19">
        <v>821238</v>
      </c>
      <c r="H32" s="19">
        <v>2163756</v>
      </c>
      <c r="I32" s="19">
        <v>665863</v>
      </c>
      <c r="J32" s="19">
        <v>2695986</v>
      </c>
      <c r="K32" s="19">
        <f>778656+100149</f>
        <v>878805</v>
      </c>
    </row>
    <row r="33" spans="1:11" ht="13.5" customHeight="1" x14ac:dyDescent="0.4">
      <c r="A33" s="62" t="s">
        <v>200</v>
      </c>
      <c r="B33" s="43">
        <v>11996600</v>
      </c>
      <c r="C33" s="43">
        <v>5720000</v>
      </c>
      <c r="D33" s="43">
        <v>11060100</v>
      </c>
      <c r="E33" s="43">
        <v>5800000</v>
      </c>
      <c r="F33" s="43">
        <v>10337700</v>
      </c>
      <c r="G33" s="43">
        <v>5030000</v>
      </c>
      <c r="H33" s="43">
        <v>9416200</v>
      </c>
      <c r="I33" s="43">
        <v>5050000</v>
      </c>
      <c r="J33" s="43">
        <v>15314800</v>
      </c>
      <c r="K33" s="43">
        <v>8110000</v>
      </c>
    </row>
    <row r="34" spans="1:11" ht="11.25" customHeight="1" x14ac:dyDescent="0.4">
      <c r="A34" s="27"/>
      <c r="B34" s="19"/>
      <c r="C34" s="19"/>
      <c r="D34" s="19"/>
      <c r="E34" s="19"/>
      <c r="F34" s="37"/>
      <c r="G34" s="37"/>
      <c r="H34" s="19"/>
      <c r="I34" s="19"/>
      <c r="J34" s="19"/>
      <c r="K34" s="19"/>
    </row>
    <row r="35" spans="1:11" ht="11.25" customHeight="1" x14ac:dyDescent="0.4">
      <c r="A35" s="27"/>
      <c r="B35" s="19"/>
      <c r="C35" s="19"/>
      <c r="D35" s="19"/>
      <c r="E35" s="19"/>
      <c r="F35" s="19"/>
      <c r="G35" s="19"/>
      <c r="H35" s="19"/>
      <c r="I35" s="19"/>
      <c r="J35" s="19"/>
      <c r="K35" s="19"/>
    </row>
    <row r="36" spans="1:11" ht="12" customHeight="1" x14ac:dyDescent="0.4">
      <c r="A36" s="202" t="s">
        <v>175</v>
      </c>
      <c r="B36" s="212" t="s">
        <v>199</v>
      </c>
      <c r="C36" s="282"/>
      <c r="D36" s="212" t="s">
        <v>198</v>
      </c>
      <c r="E36" s="213"/>
      <c r="F36" s="213" t="s">
        <v>197</v>
      </c>
      <c r="G36" s="282"/>
      <c r="H36" s="212" t="s">
        <v>196</v>
      </c>
      <c r="I36" s="213"/>
      <c r="J36" s="212" t="s">
        <v>195</v>
      </c>
      <c r="K36" s="213"/>
    </row>
    <row r="37" spans="1:11" ht="12" customHeight="1" x14ac:dyDescent="0.4">
      <c r="A37" s="203"/>
      <c r="B37" s="8" t="s">
        <v>194</v>
      </c>
      <c r="C37" s="113" t="s">
        <v>193</v>
      </c>
      <c r="D37" s="112" t="s">
        <v>194</v>
      </c>
      <c r="E37" s="104" t="s">
        <v>193</v>
      </c>
      <c r="F37" s="27" t="s">
        <v>194</v>
      </c>
      <c r="G37" s="5" t="s">
        <v>193</v>
      </c>
      <c r="H37" s="112" t="s">
        <v>194</v>
      </c>
      <c r="I37" s="5" t="s">
        <v>193</v>
      </c>
      <c r="J37" s="112" t="s">
        <v>194</v>
      </c>
      <c r="K37" s="5" t="s">
        <v>193</v>
      </c>
    </row>
    <row r="38" spans="1:11" ht="12" customHeight="1" x14ac:dyDescent="0.4">
      <c r="A38" s="204"/>
      <c r="B38" s="60" t="s">
        <v>5</v>
      </c>
      <c r="C38" s="107" t="s">
        <v>5</v>
      </c>
      <c r="D38" s="60" t="s">
        <v>5</v>
      </c>
      <c r="E38" s="106" t="s">
        <v>5</v>
      </c>
      <c r="F38" s="61" t="s">
        <v>5</v>
      </c>
      <c r="G38" s="106" t="s">
        <v>5</v>
      </c>
      <c r="H38" s="8" t="s">
        <v>5</v>
      </c>
      <c r="I38" s="104" t="s">
        <v>5</v>
      </c>
      <c r="J38" s="8" t="s">
        <v>5</v>
      </c>
      <c r="K38" s="104" t="s">
        <v>5</v>
      </c>
    </row>
    <row r="39" spans="1:11" ht="9" customHeight="1" x14ac:dyDescent="0.4">
      <c r="A39" s="285" t="s">
        <v>192</v>
      </c>
      <c r="B39" s="284">
        <v>146962011</v>
      </c>
      <c r="C39" s="284">
        <v>94427076</v>
      </c>
      <c r="D39" s="284">
        <v>145800104</v>
      </c>
      <c r="E39" s="284">
        <v>94745871</v>
      </c>
      <c r="F39" s="284">
        <v>150134908</v>
      </c>
      <c r="G39" s="284">
        <v>95911387</v>
      </c>
      <c r="H39" s="284">
        <v>207271089</v>
      </c>
      <c r="I39" s="284">
        <v>100912857</v>
      </c>
      <c r="J39" s="284">
        <v>184415163</v>
      </c>
      <c r="K39" s="284">
        <v>107270046</v>
      </c>
    </row>
    <row r="40" spans="1:11" ht="9" customHeight="1" x14ac:dyDescent="0.4">
      <c r="A40" s="283"/>
      <c r="B40" s="281"/>
      <c r="C40" s="281"/>
      <c r="D40" s="281"/>
      <c r="E40" s="281"/>
      <c r="F40" s="281"/>
      <c r="G40" s="281"/>
      <c r="H40" s="281"/>
      <c r="I40" s="281"/>
      <c r="J40" s="281"/>
      <c r="K40" s="281"/>
    </row>
    <row r="41" spans="1:11" ht="14.1" customHeight="1" x14ac:dyDescent="0.4">
      <c r="A41" s="63" t="s">
        <v>191</v>
      </c>
      <c r="B41" s="23">
        <v>25537503</v>
      </c>
      <c r="C41" s="23">
        <v>23614347</v>
      </c>
      <c r="D41" s="23">
        <v>25338139</v>
      </c>
      <c r="E41" s="23">
        <v>23444337</v>
      </c>
      <c r="F41" s="23">
        <v>25946789</v>
      </c>
      <c r="G41" s="23">
        <v>24097698</v>
      </c>
      <c r="H41" s="19">
        <v>27971163</v>
      </c>
      <c r="I41" s="19">
        <v>26076117</v>
      </c>
      <c r="J41" s="19">
        <v>28122375</v>
      </c>
      <c r="K41" s="19">
        <v>25984143</v>
      </c>
    </row>
    <row r="42" spans="1:11" ht="14.1" customHeight="1" x14ac:dyDescent="0.4">
      <c r="A42" s="63" t="s">
        <v>190</v>
      </c>
      <c r="B42" s="23">
        <v>48381499</v>
      </c>
      <c r="C42" s="23">
        <v>14207368</v>
      </c>
      <c r="D42" s="23">
        <v>48270696</v>
      </c>
      <c r="E42" s="23">
        <v>14337793</v>
      </c>
      <c r="F42" s="23">
        <v>50273839</v>
      </c>
      <c r="G42" s="23">
        <v>14522913</v>
      </c>
      <c r="H42" s="19">
        <v>52757983</v>
      </c>
      <c r="I42" s="19">
        <v>14752328</v>
      </c>
      <c r="J42" s="19">
        <v>63974080</v>
      </c>
      <c r="K42" s="19">
        <v>15071771</v>
      </c>
    </row>
    <row r="43" spans="1:11" ht="14.1" customHeight="1" x14ac:dyDescent="0.4">
      <c r="A43" s="63" t="s">
        <v>189</v>
      </c>
      <c r="B43" s="23">
        <v>9037607</v>
      </c>
      <c r="C43" s="23">
        <v>8978611</v>
      </c>
      <c r="D43" s="23">
        <v>9119524</v>
      </c>
      <c r="E43" s="23">
        <v>9074837</v>
      </c>
      <c r="F43" s="23">
        <v>9604184</v>
      </c>
      <c r="G43" s="23">
        <v>9540700</v>
      </c>
      <c r="H43" s="19">
        <v>10252763</v>
      </c>
      <c r="I43" s="19">
        <v>10142058</v>
      </c>
      <c r="J43" s="19">
        <v>10616610</v>
      </c>
      <c r="K43" s="19">
        <v>10539169</v>
      </c>
    </row>
    <row r="44" spans="1:11" ht="9" customHeight="1" x14ac:dyDescent="0.4">
      <c r="A44" s="283" t="s">
        <v>188</v>
      </c>
      <c r="B44" s="281">
        <v>82956609</v>
      </c>
      <c r="C44" s="281">
        <v>46800326</v>
      </c>
      <c r="D44" s="281">
        <v>82728359</v>
      </c>
      <c r="E44" s="281">
        <v>46856967</v>
      </c>
      <c r="F44" s="281">
        <v>85824812</v>
      </c>
      <c r="G44" s="281">
        <v>48161311</v>
      </c>
      <c r="H44" s="281">
        <v>90981909</v>
      </c>
      <c r="I44" s="281">
        <v>50970503</v>
      </c>
      <c r="J44" s="281">
        <v>102713065</v>
      </c>
      <c r="K44" s="281">
        <v>51595083</v>
      </c>
    </row>
    <row r="45" spans="1:11" ht="9" customHeight="1" x14ac:dyDescent="0.4">
      <c r="A45" s="283"/>
      <c r="B45" s="281"/>
      <c r="C45" s="281"/>
      <c r="D45" s="281"/>
      <c r="E45" s="281"/>
      <c r="F45" s="281"/>
      <c r="G45" s="281"/>
      <c r="H45" s="281"/>
      <c r="I45" s="281"/>
      <c r="J45" s="281"/>
      <c r="K45" s="281"/>
    </row>
    <row r="46" spans="1:11" ht="14.1" customHeight="1" x14ac:dyDescent="0.4">
      <c r="A46" s="63" t="s">
        <v>187</v>
      </c>
      <c r="B46" s="23">
        <v>21699060</v>
      </c>
      <c r="C46" s="23">
        <v>17954376</v>
      </c>
      <c r="D46" s="23">
        <v>22520118</v>
      </c>
      <c r="E46" s="23">
        <v>18830040</v>
      </c>
      <c r="F46" s="23">
        <v>24300337</v>
      </c>
      <c r="G46" s="23">
        <v>19208402</v>
      </c>
      <c r="H46" s="19">
        <v>24325841</v>
      </c>
      <c r="I46" s="19">
        <v>19126120</v>
      </c>
      <c r="J46" s="19">
        <v>29926341</v>
      </c>
      <c r="K46" s="19">
        <v>20224278</v>
      </c>
    </row>
    <row r="47" spans="1:11" ht="14.1" customHeight="1" x14ac:dyDescent="0.4">
      <c r="A47" s="63" t="s">
        <v>186</v>
      </c>
      <c r="B47" s="23">
        <v>1978880</v>
      </c>
      <c r="C47" s="23">
        <v>1892545</v>
      </c>
      <c r="D47" s="23">
        <v>2020889</v>
      </c>
      <c r="E47" s="23">
        <v>1928645</v>
      </c>
      <c r="F47" s="23">
        <v>2004782</v>
      </c>
      <c r="G47" s="23">
        <v>1930623</v>
      </c>
      <c r="H47" s="19">
        <v>2008593</v>
      </c>
      <c r="I47" s="19">
        <v>1933915</v>
      </c>
      <c r="J47" s="19">
        <v>2077410</v>
      </c>
      <c r="K47" s="19">
        <v>2003027</v>
      </c>
    </row>
    <row r="48" spans="1:11" ht="14.1" customHeight="1" x14ac:dyDescent="0.4">
      <c r="A48" s="63" t="s">
        <v>185</v>
      </c>
      <c r="B48" s="23">
        <v>8949675</v>
      </c>
      <c r="C48" s="23">
        <v>8104600</v>
      </c>
      <c r="D48" s="23">
        <v>10284963</v>
      </c>
      <c r="E48" s="23">
        <v>9247599</v>
      </c>
      <c r="F48" s="23">
        <v>9734462</v>
      </c>
      <c r="G48" s="23">
        <v>8968809</v>
      </c>
      <c r="H48" s="19">
        <v>62525783</v>
      </c>
      <c r="I48" s="19">
        <v>11558830</v>
      </c>
      <c r="J48" s="19">
        <v>11665463</v>
      </c>
      <c r="K48" s="19">
        <v>10415388</v>
      </c>
    </row>
    <row r="49" spans="1:11" ht="14.1" customHeight="1" x14ac:dyDescent="0.4">
      <c r="A49" s="29" t="s">
        <v>184</v>
      </c>
      <c r="B49" s="23">
        <v>13115363</v>
      </c>
      <c r="C49" s="23">
        <v>10888622</v>
      </c>
      <c r="D49" s="23">
        <v>12362226</v>
      </c>
      <c r="E49" s="23">
        <v>10105806</v>
      </c>
      <c r="F49" s="23">
        <v>12967919</v>
      </c>
      <c r="G49" s="23">
        <v>10523551</v>
      </c>
      <c r="H49" s="19">
        <v>13466274</v>
      </c>
      <c r="I49" s="19">
        <v>10861278</v>
      </c>
      <c r="J49" s="19">
        <v>13717102</v>
      </c>
      <c r="K49" s="19">
        <v>11126679</v>
      </c>
    </row>
    <row r="50" spans="1:11" ht="9" customHeight="1" x14ac:dyDescent="0.4">
      <c r="A50" s="283" t="s">
        <v>183</v>
      </c>
      <c r="B50" s="281">
        <v>128699587</v>
      </c>
      <c r="C50" s="281">
        <v>85640469</v>
      </c>
      <c r="D50" s="281">
        <v>129916555</v>
      </c>
      <c r="E50" s="281">
        <v>86969057</v>
      </c>
      <c r="F50" s="281">
        <v>134832312</v>
      </c>
      <c r="G50" s="281">
        <v>88792696</v>
      </c>
      <c r="H50" s="281">
        <v>193308400</v>
      </c>
      <c r="I50" s="281">
        <v>94450646</v>
      </c>
      <c r="J50" s="281">
        <v>160209481</v>
      </c>
      <c r="K50" s="281">
        <v>95364455</v>
      </c>
    </row>
    <row r="51" spans="1:11" ht="9" customHeight="1" x14ac:dyDescent="0.4">
      <c r="A51" s="283"/>
      <c r="B51" s="281"/>
      <c r="C51" s="281"/>
      <c r="D51" s="281"/>
      <c r="E51" s="281"/>
      <c r="F51" s="281"/>
      <c r="G51" s="281"/>
      <c r="H51" s="281"/>
      <c r="I51" s="281"/>
      <c r="J51" s="281"/>
      <c r="K51" s="281"/>
    </row>
    <row r="52" spans="1:11" ht="14.1" customHeight="1" x14ac:dyDescent="0.4">
      <c r="A52" s="63" t="s">
        <v>182</v>
      </c>
      <c r="B52" s="23">
        <v>566949</v>
      </c>
      <c r="C52" s="23">
        <v>508718</v>
      </c>
      <c r="D52" s="23">
        <v>1825165</v>
      </c>
      <c r="E52" s="23">
        <v>1663896</v>
      </c>
      <c r="F52" s="23">
        <v>1079631</v>
      </c>
      <c r="G52" s="23">
        <v>1023766</v>
      </c>
      <c r="H52" s="19">
        <v>702876</v>
      </c>
      <c r="I52" s="19">
        <v>546807</v>
      </c>
      <c r="J52" s="19">
        <v>6370141</v>
      </c>
      <c r="K52" s="19">
        <v>6313393</v>
      </c>
    </row>
    <row r="53" spans="1:11" ht="14.1" customHeight="1" x14ac:dyDescent="0.4">
      <c r="A53" s="63" t="s">
        <v>181</v>
      </c>
      <c r="B53" s="23">
        <v>1667278</v>
      </c>
      <c r="C53" s="23">
        <v>994825</v>
      </c>
      <c r="D53" s="23">
        <v>1958194</v>
      </c>
      <c r="E53" s="23">
        <v>1705093</v>
      </c>
      <c r="F53" s="23">
        <v>2203045</v>
      </c>
      <c r="G53" s="23">
        <v>1612029</v>
      </c>
      <c r="H53" s="19">
        <v>2031053</v>
      </c>
      <c r="I53" s="19">
        <v>1478704</v>
      </c>
      <c r="J53" s="19">
        <v>1986344</v>
      </c>
      <c r="K53" s="19">
        <v>1424632</v>
      </c>
    </row>
    <row r="54" spans="1:11" ht="14.1" customHeight="1" x14ac:dyDescent="0.4">
      <c r="A54" s="63" t="s">
        <v>180</v>
      </c>
      <c r="B54" s="23">
        <v>2816765</v>
      </c>
      <c r="C54" s="23">
        <v>2816765</v>
      </c>
      <c r="D54" s="23">
        <v>608891</v>
      </c>
      <c r="E54" s="23">
        <v>608891</v>
      </c>
      <c r="F54" s="23">
        <v>658223</v>
      </c>
      <c r="G54" s="23">
        <v>658223</v>
      </c>
      <c r="H54" s="19">
        <v>1060124</v>
      </c>
      <c r="I54" s="19">
        <v>971526</v>
      </c>
      <c r="J54" s="19">
        <v>499633</v>
      </c>
      <c r="K54" s="19">
        <v>499633</v>
      </c>
    </row>
    <row r="55" spans="1:11" ht="14.1" customHeight="1" x14ac:dyDescent="0.4">
      <c r="A55" s="63" t="s">
        <v>179</v>
      </c>
      <c r="B55" s="23">
        <v>0</v>
      </c>
      <c r="C55" s="23">
        <v>0</v>
      </c>
      <c r="D55" s="23">
        <v>0</v>
      </c>
      <c r="E55" s="23">
        <v>0</v>
      </c>
      <c r="F55" s="23">
        <v>0</v>
      </c>
      <c r="G55" s="23">
        <v>0</v>
      </c>
      <c r="H55" s="19">
        <v>0</v>
      </c>
      <c r="I55" s="19">
        <v>0</v>
      </c>
      <c r="J55" s="19">
        <v>0</v>
      </c>
      <c r="K55" s="19">
        <v>0</v>
      </c>
    </row>
    <row r="56" spans="1:11" ht="14.1" customHeight="1" x14ac:dyDescent="0.4">
      <c r="A56" s="63" t="s">
        <v>178</v>
      </c>
      <c r="B56" s="23">
        <v>13211432</v>
      </c>
      <c r="C56" s="23">
        <v>4466299</v>
      </c>
      <c r="D56" s="23">
        <v>11491299</v>
      </c>
      <c r="E56" s="23">
        <v>3798934</v>
      </c>
      <c r="F56" s="23">
        <v>11361697</v>
      </c>
      <c r="G56" s="23">
        <v>3824673</v>
      </c>
      <c r="H56" s="19">
        <v>10168636</v>
      </c>
      <c r="I56" s="19">
        <v>3465174</v>
      </c>
      <c r="J56" s="19">
        <v>15349564</v>
      </c>
      <c r="K56" s="19">
        <v>3667933</v>
      </c>
    </row>
    <row r="57" spans="1:11" ht="14.1" customHeight="1" x14ac:dyDescent="0.4">
      <c r="A57" s="62" t="s">
        <v>177</v>
      </c>
      <c r="B57" s="111">
        <v>0</v>
      </c>
      <c r="C57" s="111">
        <v>0</v>
      </c>
      <c r="D57" s="111">
        <v>0</v>
      </c>
      <c r="E57" s="111">
        <v>0</v>
      </c>
      <c r="F57" s="111">
        <v>0</v>
      </c>
      <c r="G57" s="111">
        <v>0</v>
      </c>
      <c r="H57" s="43">
        <v>0</v>
      </c>
      <c r="I57" s="43">
        <v>0</v>
      </c>
      <c r="J57" s="43">
        <v>0</v>
      </c>
      <c r="K57" s="43">
        <v>0</v>
      </c>
    </row>
    <row r="58" spans="1:11" ht="12" customHeight="1" x14ac:dyDescent="0.4">
      <c r="A58" s="22" t="s">
        <v>153</v>
      </c>
      <c r="B58" s="23"/>
      <c r="C58" s="23"/>
      <c r="D58" s="23"/>
      <c r="E58" s="23"/>
      <c r="F58" s="23"/>
      <c r="G58" s="23"/>
      <c r="H58" s="23"/>
      <c r="I58" s="23"/>
      <c r="J58" s="23"/>
      <c r="K58" s="23"/>
    </row>
    <row r="59" spans="1:11" ht="12" customHeight="1" x14ac:dyDescent="0.4">
      <c r="A59" s="22" t="s">
        <v>176</v>
      </c>
      <c r="B59" s="23"/>
      <c r="C59" s="23"/>
      <c r="D59" s="23"/>
      <c r="E59" s="23"/>
      <c r="F59" s="23"/>
      <c r="G59" s="23"/>
      <c r="H59" s="23"/>
      <c r="I59" s="23"/>
      <c r="J59" s="23"/>
      <c r="K59" s="23"/>
    </row>
    <row r="60" spans="1:11" ht="12" customHeight="1" x14ac:dyDescent="0.4">
      <c r="A60" s="23"/>
      <c r="B60" s="23"/>
      <c r="C60" s="23"/>
      <c r="D60" s="23"/>
      <c r="E60" s="23"/>
      <c r="F60" s="23"/>
      <c r="G60" s="23"/>
      <c r="H60" s="23"/>
      <c r="I60" s="23"/>
      <c r="J60" s="23"/>
      <c r="K60" s="23"/>
    </row>
  </sheetData>
  <mergeCells count="57">
    <mergeCell ref="A1:E2"/>
    <mergeCell ref="A4:A6"/>
    <mergeCell ref="A36:A38"/>
    <mergeCell ref="H7:H8"/>
    <mergeCell ref="I7:I8"/>
    <mergeCell ref="B36:C36"/>
    <mergeCell ref="K7:K8"/>
    <mergeCell ref="A7:A8"/>
    <mergeCell ref="B7:B8"/>
    <mergeCell ref="C7:C8"/>
    <mergeCell ref="D7:D8"/>
    <mergeCell ref="E7:E8"/>
    <mergeCell ref="F7:F8"/>
    <mergeCell ref="G7:G8"/>
    <mergeCell ref="J7:J8"/>
    <mergeCell ref="E39:E40"/>
    <mergeCell ref="F39:F40"/>
    <mergeCell ref="G39:G40"/>
    <mergeCell ref="H39:H40"/>
    <mergeCell ref="I39:I40"/>
    <mergeCell ref="F50:F51"/>
    <mergeCell ref="J39:J40"/>
    <mergeCell ref="K44:K45"/>
    <mergeCell ref="A44:A45"/>
    <mergeCell ref="B44:B45"/>
    <mergeCell ref="C44:C45"/>
    <mergeCell ref="D44:D45"/>
    <mergeCell ref="E44:E45"/>
    <mergeCell ref="I44:I45"/>
    <mergeCell ref="F44:F45"/>
    <mergeCell ref="G44:G45"/>
    <mergeCell ref="K39:K40"/>
    <mergeCell ref="A39:A40"/>
    <mergeCell ref="B39:B40"/>
    <mergeCell ref="C39:C40"/>
    <mergeCell ref="D39:D40"/>
    <mergeCell ref="A50:A51"/>
    <mergeCell ref="B50:B51"/>
    <mergeCell ref="C50:C51"/>
    <mergeCell ref="D50:D51"/>
    <mergeCell ref="E50:E51"/>
    <mergeCell ref="H44:H45"/>
    <mergeCell ref="G50:G51"/>
    <mergeCell ref="K50:K51"/>
    <mergeCell ref="B4:C4"/>
    <mergeCell ref="D4:E4"/>
    <mergeCell ref="F4:G4"/>
    <mergeCell ref="H4:I4"/>
    <mergeCell ref="J4:K4"/>
    <mergeCell ref="D36:E36"/>
    <mergeCell ref="F36:G36"/>
    <mergeCell ref="H36:I36"/>
    <mergeCell ref="J36:K36"/>
    <mergeCell ref="H50:H51"/>
    <mergeCell ref="I50:I51"/>
    <mergeCell ref="J44:J45"/>
    <mergeCell ref="J50:J51"/>
  </mergeCells>
  <phoneticPr fontId="2"/>
  <printOptions horizontalCentered="1"/>
  <pageMargins left="0.39370078740157483" right="0.39370078740157483" top="0.78740157480314965" bottom="0.39370078740157483" header="0.31496062992125984" footer="0.31496062992125984"/>
  <pageSetup paperSize="9" scale="87" orientation="portrait" cellComments="asDisplayed" horizontalDpi="300" verticalDpi="300" r:id="rId1"/>
  <headerFooter differentOddEven="1">
    <evenHeader>&amp;R&amp;"ＭＳ 明朝,標準" 14 行財政</even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"/>
  <sheetViews>
    <sheetView showGridLines="0" zoomScaleNormal="100" zoomScaleSheetLayoutView="100" workbookViewId="0">
      <selection sqref="A1:H2"/>
    </sheetView>
  </sheetViews>
  <sheetFormatPr defaultColWidth="7.5" defaultRowHeight="7.7" customHeight="1" x14ac:dyDescent="0.15"/>
  <cols>
    <col min="1" max="1" width="4.5" style="47" customWidth="1"/>
    <col min="2" max="2" width="3" style="47" customWidth="1"/>
    <col min="3" max="3" width="4.5" style="47" customWidth="1"/>
    <col min="4" max="5" width="15" style="47" customWidth="1"/>
    <col min="6" max="6" width="13.5" style="47" customWidth="1"/>
    <col min="7" max="8" width="15" style="47" customWidth="1"/>
    <col min="9" max="16384" width="7.5" style="47"/>
  </cols>
  <sheetData>
    <row r="1" spans="1:8" ht="12" customHeight="1" x14ac:dyDescent="0.15">
      <c r="A1" s="289" t="s">
        <v>226</v>
      </c>
      <c r="B1" s="289"/>
      <c r="C1" s="289"/>
      <c r="D1" s="289"/>
      <c r="E1" s="289"/>
      <c r="F1" s="289"/>
      <c r="G1" s="289"/>
      <c r="H1" s="289"/>
    </row>
    <row r="2" spans="1:8" ht="12" customHeight="1" x14ac:dyDescent="0.15">
      <c r="A2" s="289"/>
      <c r="B2" s="289"/>
      <c r="C2" s="289"/>
      <c r="D2" s="289"/>
      <c r="E2" s="289"/>
      <c r="F2" s="289"/>
      <c r="G2" s="289"/>
      <c r="H2" s="289"/>
    </row>
    <row r="3" spans="1:8" ht="10.5" customHeight="1" x14ac:dyDescent="0.15">
      <c r="A3" s="77"/>
      <c r="B3" s="57"/>
      <c r="C3" s="57"/>
      <c r="D3" s="86"/>
      <c r="E3" s="86"/>
      <c r="F3" s="86"/>
    </row>
    <row r="4" spans="1:8" ht="38.25" customHeight="1" x14ac:dyDescent="0.15">
      <c r="A4" s="290" t="s">
        <v>220</v>
      </c>
      <c r="B4" s="290"/>
      <c r="C4" s="290"/>
      <c r="D4" s="127" t="s">
        <v>225</v>
      </c>
      <c r="E4" s="127" t="s">
        <v>224</v>
      </c>
      <c r="F4" s="127" t="s">
        <v>223</v>
      </c>
      <c r="G4" s="127" t="s">
        <v>222</v>
      </c>
      <c r="H4" s="127" t="s">
        <v>221</v>
      </c>
    </row>
    <row r="5" spans="1:8" ht="12" customHeight="1" x14ac:dyDescent="0.15">
      <c r="A5" s="215"/>
      <c r="B5" s="215"/>
      <c r="C5" s="215"/>
      <c r="D5" s="126" t="s">
        <v>5</v>
      </c>
      <c r="E5" s="126" t="s">
        <v>5</v>
      </c>
      <c r="F5" s="126" t="s">
        <v>5</v>
      </c>
      <c r="G5" s="126" t="s">
        <v>5</v>
      </c>
      <c r="H5" s="126" t="s">
        <v>5</v>
      </c>
    </row>
    <row r="6" spans="1:8" ht="24" customHeight="1" x14ac:dyDescent="0.15">
      <c r="A6" s="124" t="s">
        <v>213</v>
      </c>
      <c r="B6" s="124">
        <v>29</v>
      </c>
      <c r="C6" s="124" t="s">
        <v>212</v>
      </c>
      <c r="D6" s="125">
        <v>153865013</v>
      </c>
      <c r="E6" s="99">
        <v>146962011</v>
      </c>
      <c r="F6" s="99">
        <v>6903002</v>
      </c>
      <c r="G6" s="99">
        <v>401130</v>
      </c>
      <c r="H6" s="99">
        <v>6501872</v>
      </c>
    </row>
    <row r="7" spans="1:8" ht="24" customHeight="1" x14ac:dyDescent="0.15">
      <c r="A7" s="124"/>
      <c r="B7" s="124">
        <f>SUM(B6+1)</f>
        <v>30</v>
      </c>
      <c r="C7" s="124"/>
      <c r="D7" s="125">
        <v>151685156</v>
      </c>
      <c r="E7" s="99">
        <v>145800104</v>
      </c>
      <c r="F7" s="99">
        <v>5885052</v>
      </c>
      <c r="G7" s="99">
        <v>279996</v>
      </c>
      <c r="H7" s="99">
        <v>5605056</v>
      </c>
    </row>
    <row r="8" spans="1:8" ht="24" customHeight="1" x14ac:dyDescent="0.15">
      <c r="A8" s="124" t="s">
        <v>113</v>
      </c>
      <c r="B8" s="124" t="s">
        <v>211</v>
      </c>
      <c r="C8" s="124"/>
      <c r="D8" s="123">
        <v>156340824</v>
      </c>
      <c r="E8" s="99">
        <v>150134908</v>
      </c>
      <c r="F8" s="23">
        <v>6205916</v>
      </c>
      <c r="G8" s="23">
        <v>442758</v>
      </c>
      <c r="H8" s="23">
        <v>5763158</v>
      </c>
    </row>
    <row r="9" spans="1:8" ht="24" customHeight="1" x14ac:dyDescent="0.15">
      <c r="A9" s="124"/>
      <c r="B9" s="124">
        <v>2</v>
      </c>
      <c r="C9" s="124"/>
      <c r="D9" s="123">
        <v>214011388</v>
      </c>
      <c r="E9" s="99">
        <v>207271089</v>
      </c>
      <c r="F9" s="23">
        <v>6740299</v>
      </c>
      <c r="G9" s="23">
        <v>850182</v>
      </c>
      <c r="H9" s="23">
        <v>5890117</v>
      </c>
    </row>
    <row r="10" spans="1:8" ht="24" customHeight="1" x14ac:dyDescent="0.15">
      <c r="A10" s="124"/>
      <c r="B10" s="124">
        <v>3</v>
      </c>
      <c r="C10" s="124"/>
      <c r="D10" s="121">
        <v>194271125</v>
      </c>
      <c r="E10" s="97">
        <v>184415163</v>
      </c>
      <c r="F10" s="111">
        <v>9855962</v>
      </c>
      <c r="G10" s="111">
        <v>864301</v>
      </c>
      <c r="H10" s="111">
        <v>8991661</v>
      </c>
    </row>
    <row r="11" spans="1:8" ht="14.25" customHeight="1" x14ac:dyDescent="0.15">
      <c r="A11" s="290" t="s">
        <v>220</v>
      </c>
      <c r="B11" s="290"/>
      <c r="C11" s="290"/>
      <c r="D11" s="292" t="s">
        <v>219</v>
      </c>
      <c r="E11" s="293" t="s">
        <v>218</v>
      </c>
      <c r="F11" s="292" t="s">
        <v>217</v>
      </c>
      <c r="G11" s="292" t="s">
        <v>216</v>
      </c>
      <c r="H11" s="292" t="s">
        <v>215</v>
      </c>
    </row>
    <row r="12" spans="1:8" ht="12" customHeight="1" x14ac:dyDescent="0.15">
      <c r="A12" s="291"/>
      <c r="B12" s="291"/>
      <c r="C12" s="291"/>
      <c r="D12" s="292"/>
      <c r="E12" s="292"/>
      <c r="F12" s="292"/>
      <c r="G12" s="292"/>
      <c r="H12" s="292"/>
    </row>
    <row r="13" spans="1:8" ht="12" customHeight="1" x14ac:dyDescent="0.15">
      <c r="A13" s="291"/>
      <c r="B13" s="291"/>
      <c r="C13" s="291"/>
      <c r="D13" s="292"/>
      <c r="E13" s="292"/>
      <c r="F13" s="292"/>
      <c r="G13" s="292"/>
      <c r="H13" s="292"/>
    </row>
    <row r="14" spans="1:8" ht="12" customHeight="1" x14ac:dyDescent="0.15">
      <c r="A14" s="215"/>
      <c r="B14" s="215"/>
      <c r="C14" s="215"/>
      <c r="D14" s="126" t="s">
        <v>5</v>
      </c>
      <c r="E14" s="126" t="s">
        <v>5</v>
      </c>
      <c r="F14" s="126" t="s">
        <v>5</v>
      </c>
      <c r="G14" s="126" t="s">
        <v>5</v>
      </c>
      <c r="H14" s="126" t="s">
        <v>5</v>
      </c>
    </row>
    <row r="15" spans="1:8" ht="24" customHeight="1" x14ac:dyDescent="0.15">
      <c r="A15" s="124" t="s">
        <v>213</v>
      </c>
      <c r="B15" s="124">
        <v>29</v>
      </c>
      <c r="C15" s="124" t="s">
        <v>212</v>
      </c>
      <c r="D15" s="125">
        <v>738423</v>
      </c>
      <c r="E15" s="19">
        <v>1863</v>
      </c>
      <c r="F15" s="99">
        <v>708</v>
      </c>
      <c r="G15" s="99">
        <v>2161276</v>
      </c>
      <c r="H15" s="99">
        <v>-1420282</v>
      </c>
    </row>
    <row r="16" spans="1:8" ht="24" customHeight="1" x14ac:dyDescent="0.15">
      <c r="A16" s="124"/>
      <c r="B16" s="124">
        <f>SUM(B15+1)</f>
        <v>30</v>
      </c>
      <c r="C16" s="124"/>
      <c r="D16" s="125">
        <v>-896816</v>
      </c>
      <c r="E16" s="19">
        <v>707750</v>
      </c>
      <c r="F16" s="99">
        <v>996</v>
      </c>
      <c r="G16" s="99">
        <v>0</v>
      </c>
      <c r="H16" s="99">
        <v>-188070</v>
      </c>
    </row>
    <row r="17" spans="1:8" ht="24" customHeight="1" x14ac:dyDescent="0.15">
      <c r="A17" s="124" t="s">
        <v>113</v>
      </c>
      <c r="B17" s="124" t="s">
        <v>211</v>
      </c>
      <c r="C17" s="124"/>
      <c r="D17" s="123">
        <v>158102</v>
      </c>
      <c r="E17" s="19">
        <v>1335</v>
      </c>
      <c r="F17" s="23">
        <v>1152</v>
      </c>
      <c r="G17" s="23">
        <v>186054</v>
      </c>
      <c r="H17" s="23">
        <v>-25465</v>
      </c>
    </row>
    <row r="18" spans="1:8" ht="24" customHeight="1" x14ac:dyDescent="0.15">
      <c r="A18" s="124"/>
      <c r="B18" s="124">
        <v>2</v>
      </c>
      <c r="C18" s="124"/>
      <c r="D18" s="123">
        <v>126959</v>
      </c>
      <c r="E18" s="19">
        <v>1572</v>
      </c>
      <c r="F18" s="23">
        <v>6511</v>
      </c>
      <c r="G18" s="23">
        <v>445538</v>
      </c>
      <c r="H18" s="23">
        <v>-310496</v>
      </c>
    </row>
    <row r="19" spans="1:8" ht="24" customHeight="1" x14ac:dyDescent="0.15">
      <c r="A19" s="122"/>
      <c r="B19" s="122">
        <v>3</v>
      </c>
      <c r="C19" s="122"/>
      <c r="D19" s="121">
        <v>3101544</v>
      </c>
      <c r="E19" s="43">
        <v>3547286</v>
      </c>
      <c r="F19" s="111">
        <v>1252</v>
      </c>
      <c r="G19" s="111">
        <v>0</v>
      </c>
      <c r="H19" s="111">
        <v>6650082</v>
      </c>
    </row>
    <row r="20" spans="1:8" ht="12" customHeight="1" x14ac:dyDescent="0.15">
      <c r="A20" s="120" t="s">
        <v>153</v>
      </c>
      <c r="B20" s="119"/>
      <c r="C20" s="118"/>
      <c r="D20" s="116"/>
      <c r="E20" s="116"/>
      <c r="F20" s="116"/>
      <c r="G20" s="64"/>
      <c r="H20" s="64"/>
    </row>
    <row r="21" spans="1:8" ht="12" customHeight="1" x14ac:dyDescent="0.15">
      <c r="A21" s="117" t="s">
        <v>176</v>
      </c>
      <c r="B21" s="65"/>
      <c r="C21" s="53"/>
      <c r="D21" s="116"/>
      <c r="E21" s="116"/>
      <c r="F21" s="116"/>
      <c r="G21" s="64"/>
      <c r="H21" s="64"/>
    </row>
    <row r="22" spans="1:8" ht="12" customHeight="1" x14ac:dyDescent="0.15"/>
    <row r="23" spans="1:8" ht="12" customHeight="1" x14ac:dyDescent="0.15"/>
    <row r="24" spans="1:8" ht="12" customHeight="1" x14ac:dyDescent="0.15"/>
    <row r="25" spans="1:8" ht="12" customHeight="1" x14ac:dyDescent="0.15"/>
    <row r="26" spans="1:8" ht="12" customHeight="1" x14ac:dyDescent="0.15"/>
    <row r="27" spans="1:8" ht="12" customHeight="1" x14ac:dyDescent="0.15"/>
    <row r="28" spans="1:8" ht="12" customHeight="1" x14ac:dyDescent="0.15"/>
    <row r="29" spans="1:8" ht="12" customHeight="1" x14ac:dyDescent="0.15"/>
    <row r="30" spans="1:8" ht="12" customHeight="1" x14ac:dyDescent="0.15"/>
    <row r="31" spans="1:8" ht="12" customHeight="1" x14ac:dyDescent="0.15"/>
    <row r="32" spans="1:8" ht="12" customHeight="1" x14ac:dyDescent="0.15"/>
    <row r="33" ht="12" customHeight="1" x14ac:dyDescent="0.15"/>
    <row r="34" ht="12" customHeight="1" x14ac:dyDescent="0.15"/>
    <row r="35" ht="12" customHeight="1" x14ac:dyDescent="0.15"/>
    <row r="36" ht="12" customHeight="1" x14ac:dyDescent="0.15"/>
    <row r="37" ht="12" customHeight="1" x14ac:dyDescent="0.15"/>
    <row r="38" ht="12" customHeight="1" x14ac:dyDescent="0.15"/>
    <row r="39" ht="12" customHeight="1" x14ac:dyDescent="0.15"/>
    <row r="40" ht="12" customHeight="1" x14ac:dyDescent="0.15"/>
    <row r="41" ht="12" customHeight="1" x14ac:dyDescent="0.15"/>
    <row r="42" ht="12" customHeight="1" x14ac:dyDescent="0.15"/>
  </sheetData>
  <mergeCells count="8">
    <mergeCell ref="A1:H2"/>
    <mergeCell ref="A4:C5"/>
    <mergeCell ref="A11:C14"/>
    <mergeCell ref="D11:D13"/>
    <mergeCell ref="E11:E13"/>
    <mergeCell ref="F11:F13"/>
    <mergeCell ref="G11:G13"/>
    <mergeCell ref="H11:H13"/>
  </mergeCells>
  <phoneticPr fontId="2"/>
  <printOptions horizontalCentered="1"/>
  <pageMargins left="0.39370078740157483" right="0.39370078740157483" top="0.78740157480314965" bottom="0.39370078740157483" header="0.31496062992125984" footer="0.31496062992125984"/>
  <pageSetup paperSize="9" scale="87" orientation="portrait" cellComments="asDisplayed" horizontalDpi="300" verticalDpi="300" r:id="rId1"/>
  <headerFooter differentOddEven="1">
    <evenHeader>&amp;R&amp;"ＭＳ 明朝,標準" 14 行財政</even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showGridLines="0" zoomScaleNormal="100" zoomScaleSheetLayoutView="100" workbookViewId="0">
      <selection sqref="A1:J2"/>
    </sheetView>
  </sheetViews>
  <sheetFormatPr defaultColWidth="7.5" defaultRowHeight="7.7" customHeight="1" x14ac:dyDescent="0.15"/>
  <cols>
    <col min="1" max="1" width="4.5" style="47" customWidth="1"/>
    <col min="2" max="2" width="3" style="47" customWidth="1"/>
    <col min="3" max="3" width="4.5" style="47" customWidth="1"/>
    <col min="4" max="8" width="10.5" style="47" customWidth="1"/>
    <col min="9" max="9" width="12" style="47" customWidth="1"/>
    <col min="10" max="10" width="9.125" style="47" customWidth="1"/>
    <col min="11" max="16384" width="7.5" style="47"/>
  </cols>
  <sheetData>
    <row r="1" spans="1:10" ht="12" customHeight="1" x14ac:dyDescent="0.15">
      <c r="A1" s="256" t="s">
        <v>244</v>
      </c>
      <c r="B1" s="256"/>
      <c r="C1" s="256"/>
      <c r="D1" s="256"/>
      <c r="E1" s="256"/>
      <c r="F1" s="256"/>
      <c r="G1" s="256"/>
      <c r="H1" s="256"/>
      <c r="I1" s="256"/>
      <c r="J1" s="256"/>
    </row>
    <row r="2" spans="1:10" ht="12" customHeight="1" x14ac:dyDescent="0.15">
      <c r="A2" s="256"/>
      <c r="B2" s="256"/>
      <c r="C2" s="256"/>
      <c r="D2" s="256"/>
      <c r="E2" s="256"/>
      <c r="F2" s="256"/>
      <c r="G2" s="256"/>
      <c r="H2" s="256"/>
      <c r="I2" s="256"/>
      <c r="J2" s="256"/>
    </row>
    <row r="3" spans="1:10" ht="12" customHeight="1" x14ac:dyDescent="0.15">
      <c r="A3" s="96"/>
      <c r="B3" s="96"/>
      <c r="C3" s="96"/>
      <c r="D3" s="96"/>
    </row>
    <row r="4" spans="1:10" ht="12" customHeight="1" x14ac:dyDescent="0.15">
      <c r="A4" s="294" t="s">
        <v>220</v>
      </c>
      <c r="B4" s="294"/>
      <c r="C4" s="294"/>
      <c r="D4" s="297" t="s">
        <v>243</v>
      </c>
      <c r="E4" s="297" t="s">
        <v>242</v>
      </c>
      <c r="F4" s="299" t="s">
        <v>241</v>
      </c>
      <c r="G4" s="253" t="s">
        <v>240</v>
      </c>
      <c r="H4" s="297" t="s">
        <v>239</v>
      </c>
      <c r="I4" s="302" t="s">
        <v>238</v>
      </c>
      <c r="J4" s="304" t="s">
        <v>237</v>
      </c>
    </row>
    <row r="5" spans="1:10" ht="12" customHeight="1" x14ac:dyDescent="0.15">
      <c r="A5" s="295"/>
      <c r="B5" s="295"/>
      <c r="C5" s="295"/>
      <c r="D5" s="298"/>
      <c r="E5" s="298"/>
      <c r="F5" s="300"/>
      <c r="G5" s="301"/>
      <c r="H5" s="298"/>
      <c r="I5" s="303"/>
      <c r="J5" s="305"/>
    </row>
    <row r="6" spans="1:10" ht="12" customHeight="1" x14ac:dyDescent="0.15">
      <c r="A6" s="296"/>
      <c r="B6" s="296"/>
      <c r="C6" s="296"/>
      <c r="D6" s="138" t="s">
        <v>227</v>
      </c>
      <c r="E6" s="138" t="s">
        <v>227</v>
      </c>
      <c r="F6" s="139" t="s">
        <v>236</v>
      </c>
      <c r="G6" s="255"/>
      <c r="H6" s="138" t="s">
        <v>228</v>
      </c>
      <c r="I6" s="144" t="s">
        <v>228</v>
      </c>
      <c r="J6" s="138" t="s">
        <v>228</v>
      </c>
    </row>
    <row r="7" spans="1:10" ht="24" customHeight="1" x14ac:dyDescent="0.15">
      <c r="A7" s="124" t="s">
        <v>213</v>
      </c>
      <c r="B7" s="124">
        <v>29</v>
      </c>
      <c r="C7" s="124" t="s">
        <v>212</v>
      </c>
      <c r="D7" s="143">
        <v>63752416</v>
      </c>
      <c r="E7" s="118">
        <v>57534308</v>
      </c>
      <c r="F7" s="118">
        <v>85784558</v>
      </c>
      <c r="G7" s="142">
        <v>0.90100000000000002</v>
      </c>
      <c r="H7" s="135">
        <v>7.6</v>
      </c>
      <c r="I7" s="135">
        <v>92.4</v>
      </c>
      <c r="J7" s="19">
        <v>0</v>
      </c>
    </row>
    <row r="8" spans="1:10" ht="24" customHeight="1" x14ac:dyDescent="0.15">
      <c r="A8" s="124"/>
      <c r="B8" s="124">
        <f>SUM(B7+1)</f>
        <v>30</v>
      </c>
      <c r="C8" s="124"/>
      <c r="D8" s="143">
        <v>64303965</v>
      </c>
      <c r="E8" s="118">
        <v>58082371</v>
      </c>
      <c r="F8" s="118">
        <v>86669950</v>
      </c>
      <c r="G8" s="142">
        <v>0.90300000000000002</v>
      </c>
      <c r="H8" s="135">
        <v>6.5</v>
      </c>
      <c r="I8" s="135">
        <v>93</v>
      </c>
      <c r="J8" s="19">
        <v>0</v>
      </c>
    </row>
    <row r="9" spans="1:10" ht="24" customHeight="1" x14ac:dyDescent="0.15">
      <c r="A9" s="124" t="s">
        <v>113</v>
      </c>
      <c r="B9" s="124" t="s">
        <v>211</v>
      </c>
      <c r="C9" s="124"/>
      <c r="D9" s="143">
        <v>65605146</v>
      </c>
      <c r="E9" s="118">
        <v>59041124</v>
      </c>
      <c r="F9" s="118">
        <v>87376255</v>
      </c>
      <c r="G9" s="142">
        <v>0.90200000000000002</v>
      </c>
      <c r="H9" s="135">
        <v>6.6</v>
      </c>
      <c r="I9" s="135">
        <v>94.2</v>
      </c>
      <c r="J9" s="19">
        <v>0</v>
      </c>
    </row>
    <row r="10" spans="1:10" ht="24" customHeight="1" x14ac:dyDescent="0.15">
      <c r="A10" s="124"/>
      <c r="B10" s="124">
        <v>2</v>
      </c>
      <c r="C10" s="124"/>
      <c r="D10" s="143">
        <v>68297011</v>
      </c>
      <c r="E10" s="118">
        <v>61320052</v>
      </c>
      <c r="F10" s="118">
        <v>90471061</v>
      </c>
      <c r="G10" s="142">
        <v>0.9</v>
      </c>
      <c r="H10" s="135">
        <v>6.5</v>
      </c>
      <c r="I10" s="135">
        <v>93.7</v>
      </c>
      <c r="J10" s="19">
        <v>0</v>
      </c>
    </row>
    <row r="11" spans="1:10" ht="24" customHeight="1" x14ac:dyDescent="0.15">
      <c r="A11" s="124"/>
      <c r="B11" s="124">
        <v>3</v>
      </c>
      <c r="C11" s="124"/>
      <c r="D11" s="141">
        <v>71146391</v>
      </c>
      <c r="E11" s="131">
        <v>60068347</v>
      </c>
      <c r="F11" s="131">
        <v>95577093</v>
      </c>
      <c r="G11" s="140">
        <v>0.88100000000000001</v>
      </c>
      <c r="H11" s="133">
        <v>9.4</v>
      </c>
      <c r="I11" s="133">
        <v>87.9</v>
      </c>
      <c r="J11" s="43">
        <v>0</v>
      </c>
    </row>
    <row r="12" spans="1:10" ht="12" customHeight="1" x14ac:dyDescent="0.15">
      <c r="A12" s="306" t="s">
        <v>220</v>
      </c>
      <c r="B12" s="306"/>
      <c r="C12" s="306"/>
      <c r="D12" s="300" t="s">
        <v>235</v>
      </c>
      <c r="E12" s="298" t="s">
        <v>234</v>
      </c>
      <c r="F12" s="300" t="s">
        <v>233</v>
      </c>
      <c r="G12" s="300" t="s">
        <v>232</v>
      </c>
      <c r="H12" s="298" t="s">
        <v>231</v>
      </c>
      <c r="I12" s="300" t="s">
        <v>230</v>
      </c>
      <c r="J12" s="297" t="s">
        <v>229</v>
      </c>
    </row>
    <row r="13" spans="1:10" ht="12" customHeight="1" x14ac:dyDescent="0.15">
      <c r="A13" s="307"/>
      <c r="B13" s="307"/>
      <c r="C13" s="307"/>
      <c r="D13" s="300"/>
      <c r="E13" s="298"/>
      <c r="F13" s="300"/>
      <c r="G13" s="300"/>
      <c r="H13" s="298"/>
      <c r="I13" s="300"/>
      <c r="J13" s="298"/>
    </row>
    <row r="14" spans="1:10" ht="12" customHeight="1" x14ac:dyDescent="0.15">
      <c r="A14" s="308"/>
      <c r="B14" s="308"/>
      <c r="C14" s="308"/>
      <c r="D14" s="139" t="s">
        <v>228</v>
      </c>
      <c r="E14" s="138" t="s">
        <v>228</v>
      </c>
      <c r="F14" s="139" t="s">
        <v>228</v>
      </c>
      <c r="G14" s="139" t="s">
        <v>227</v>
      </c>
      <c r="H14" s="138" t="s">
        <v>227</v>
      </c>
      <c r="I14" s="138" t="s">
        <v>227</v>
      </c>
      <c r="J14" s="138" t="s">
        <v>227</v>
      </c>
    </row>
    <row r="15" spans="1:10" ht="24" customHeight="1" x14ac:dyDescent="0.15">
      <c r="A15" s="124" t="s">
        <v>213</v>
      </c>
      <c r="B15" s="124">
        <v>29</v>
      </c>
      <c r="C15" s="124" t="s">
        <v>212</v>
      </c>
      <c r="D15" s="46">
        <v>0</v>
      </c>
      <c r="E15" s="135">
        <v>0.9</v>
      </c>
      <c r="F15" s="137">
        <v>5.2</v>
      </c>
      <c r="G15" s="136">
        <v>18941897</v>
      </c>
      <c r="H15" s="136">
        <v>117801826</v>
      </c>
      <c r="I15" s="136">
        <v>10153082</v>
      </c>
      <c r="J15" s="19">
        <v>100000</v>
      </c>
    </row>
    <row r="16" spans="1:10" ht="24" customHeight="1" x14ac:dyDescent="0.15">
      <c r="A16" s="124"/>
      <c r="B16" s="124">
        <f>SUM(B15+1)</f>
        <v>30</v>
      </c>
      <c r="C16" s="124"/>
      <c r="D16" s="46">
        <v>0</v>
      </c>
      <c r="E16" s="135">
        <v>1</v>
      </c>
      <c r="F16" s="137">
        <v>2.4</v>
      </c>
      <c r="G16" s="136">
        <v>20451385</v>
      </c>
      <c r="H16" s="136">
        <v>120383898</v>
      </c>
      <c r="I16" s="136">
        <v>10669473</v>
      </c>
      <c r="J16" s="19">
        <v>100000</v>
      </c>
    </row>
    <row r="17" spans="1:10" ht="24" customHeight="1" x14ac:dyDescent="0.15">
      <c r="A17" s="124" t="s">
        <v>113</v>
      </c>
      <c r="B17" s="124" t="s">
        <v>211</v>
      </c>
      <c r="C17" s="124"/>
      <c r="D17" s="123">
        <v>0</v>
      </c>
      <c r="E17" s="135">
        <v>0.6</v>
      </c>
      <c r="F17" s="134">
        <v>0</v>
      </c>
      <c r="G17" s="118">
        <v>20689850</v>
      </c>
      <c r="H17" s="118">
        <v>121657711</v>
      </c>
      <c r="I17" s="118">
        <v>12627048</v>
      </c>
      <c r="J17" s="19">
        <v>100000</v>
      </c>
    </row>
    <row r="18" spans="1:10" ht="24" customHeight="1" x14ac:dyDescent="0.15">
      <c r="A18" s="124"/>
      <c r="B18" s="124">
        <v>2</v>
      </c>
      <c r="C18" s="124"/>
      <c r="D18" s="123">
        <v>0</v>
      </c>
      <c r="E18" s="135">
        <v>1</v>
      </c>
      <c r="F18" s="134">
        <v>2.4</v>
      </c>
      <c r="G18" s="118">
        <v>20331486</v>
      </c>
      <c r="H18" s="118">
        <v>121264914</v>
      </c>
      <c r="I18" s="118">
        <v>13991556</v>
      </c>
      <c r="J18" s="19">
        <v>100000</v>
      </c>
    </row>
    <row r="19" spans="1:10" ht="24" customHeight="1" x14ac:dyDescent="0.15">
      <c r="A19" s="122"/>
      <c r="B19" s="122">
        <v>3</v>
      </c>
      <c r="C19" s="122"/>
      <c r="D19" s="121">
        <v>0</v>
      </c>
      <c r="E19" s="133">
        <v>1.4</v>
      </c>
      <c r="F19" s="132">
        <v>3.3</v>
      </c>
      <c r="G19" s="131">
        <v>26044216</v>
      </c>
      <c r="H19" s="131">
        <v>126311637</v>
      </c>
      <c r="I19" s="131">
        <v>15745642</v>
      </c>
      <c r="J19" s="43">
        <v>300000</v>
      </c>
    </row>
    <row r="20" spans="1:10" ht="12" customHeight="1" x14ac:dyDescent="0.15">
      <c r="A20" s="120" t="s">
        <v>153</v>
      </c>
      <c r="B20" s="130"/>
      <c r="C20" s="118"/>
      <c r="D20" s="64"/>
      <c r="E20" s="64"/>
      <c r="F20" s="64"/>
      <c r="G20" s="64"/>
      <c r="H20" s="64"/>
      <c r="I20" s="64"/>
      <c r="J20" s="64"/>
    </row>
    <row r="21" spans="1:10" ht="12" customHeight="1" x14ac:dyDescent="0.15">
      <c r="A21" s="129" t="s">
        <v>176</v>
      </c>
      <c r="B21" s="128"/>
      <c r="C21" s="128"/>
      <c r="D21" s="64"/>
      <c r="E21" s="64"/>
      <c r="F21" s="64"/>
      <c r="G21" s="64"/>
      <c r="H21" s="64"/>
      <c r="I21" s="64"/>
      <c r="J21" s="64"/>
    </row>
    <row r="22" spans="1:10" ht="12" customHeight="1" x14ac:dyDescent="0.15"/>
    <row r="23" spans="1:10" ht="12" customHeight="1" x14ac:dyDescent="0.15"/>
    <row r="24" spans="1:10" ht="12" customHeight="1" x14ac:dyDescent="0.15"/>
    <row r="25" spans="1:10" ht="12" customHeight="1" x14ac:dyDescent="0.15"/>
    <row r="26" spans="1:10" ht="12" customHeight="1" x14ac:dyDescent="0.15"/>
    <row r="27" spans="1:10" ht="12" customHeight="1" x14ac:dyDescent="0.15"/>
    <row r="28" spans="1:10" ht="12" customHeight="1" x14ac:dyDescent="0.15"/>
    <row r="29" spans="1:10" ht="12" customHeight="1" x14ac:dyDescent="0.15"/>
    <row r="30" spans="1:10" ht="12" customHeight="1" x14ac:dyDescent="0.15"/>
    <row r="31" spans="1:10" ht="12" customHeight="1" x14ac:dyDescent="0.15"/>
    <row r="32" spans="1:10" ht="12" customHeight="1" x14ac:dyDescent="0.15"/>
    <row r="33" ht="12" customHeight="1" x14ac:dyDescent="0.15"/>
    <row r="34" ht="12" customHeight="1" x14ac:dyDescent="0.15"/>
    <row r="35" ht="12" customHeight="1" x14ac:dyDescent="0.15"/>
    <row r="36" ht="12" customHeight="1" x14ac:dyDescent="0.15"/>
    <row r="37" ht="12" customHeight="1" x14ac:dyDescent="0.15"/>
    <row r="38" ht="12" customHeight="1" x14ac:dyDescent="0.15"/>
    <row r="39" ht="12" customHeight="1" x14ac:dyDescent="0.15"/>
    <row r="40" ht="12" customHeight="1" x14ac:dyDescent="0.15"/>
    <row r="41" ht="12" customHeight="1" x14ac:dyDescent="0.15"/>
    <row r="42" ht="12" customHeight="1" x14ac:dyDescent="0.15"/>
    <row r="43" ht="12" customHeight="1" x14ac:dyDescent="0.15"/>
  </sheetData>
  <mergeCells count="17">
    <mergeCell ref="H12:H13"/>
    <mergeCell ref="I12:I13"/>
    <mergeCell ref="J12:J13"/>
    <mergeCell ref="A12:C14"/>
    <mergeCell ref="D12:D13"/>
    <mergeCell ref="E12:E13"/>
    <mergeCell ref="F12:F13"/>
    <mergeCell ref="G12:G13"/>
    <mergeCell ref="A1:J2"/>
    <mergeCell ref="A4:C6"/>
    <mergeCell ref="D4:D5"/>
    <mergeCell ref="E4:E5"/>
    <mergeCell ref="F4:F5"/>
    <mergeCell ref="G4:G6"/>
    <mergeCell ref="H4:H5"/>
    <mergeCell ref="I4:I5"/>
    <mergeCell ref="J4:J5"/>
  </mergeCells>
  <phoneticPr fontId="2"/>
  <printOptions horizontalCentered="1"/>
  <pageMargins left="0.39370078740157483" right="0.39370078740157483" top="0.78740157480314965" bottom="0.39370078740157483" header="0.31496062992125984" footer="0.31496062992125984"/>
  <pageSetup paperSize="9" scale="87" orientation="portrait" cellComments="asDisplayed" horizontalDpi="300" verticalDpi="300" r:id="rId1"/>
  <headerFooter differentOddEven="1">
    <evenHeader>&amp;R&amp;"ＭＳ 明朝,標準" 14 行財政</even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13</vt:i4>
      </vt:variant>
    </vt:vector>
  </HeadingPairs>
  <TitlesOfParts>
    <vt:vector size="13" baseType="lpstr">
      <vt:lpstr>122</vt:lpstr>
      <vt:lpstr>123</vt:lpstr>
      <vt:lpstr>124</vt:lpstr>
      <vt:lpstr>125</vt:lpstr>
      <vt:lpstr>126</vt:lpstr>
      <vt:lpstr>127</vt:lpstr>
      <vt:lpstr>128</vt:lpstr>
      <vt:lpstr>129</vt:lpstr>
      <vt:lpstr>130</vt:lpstr>
      <vt:lpstr>131</vt:lpstr>
      <vt:lpstr>132</vt:lpstr>
      <vt:lpstr>133</vt:lpstr>
      <vt:lpstr>134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2023-02-14T00:48:25Z</cp:lastPrinted>
  <dcterms:created xsi:type="dcterms:W3CDTF">2022-11-15T08:11:01Z</dcterms:created>
  <dcterms:modified xsi:type="dcterms:W3CDTF">2023-12-11T03:26:55Z</dcterms:modified>
</cp:coreProperties>
</file>