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AE01386-EDD9-43BD-B941-E790955D56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8" sheetId="1" r:id="rId1"/>
    <sheet name="119" sheetId="2" r:id="rId2"/>
    <sheet name="120" sheetId="3" r:id="rId3"/>
    <sheet name="121" sheetId="4" r:id="rId4"/>
    <sheet name="122" sheetId="5" r:id="rId5"/>
    <sheet name="123" sheetId="6" r:id="rId6"/>
    <sheet name="124" sheetId="7" r:id="rId7"/>
    <sheet name="125" sheetId="8" r:id="rId8"/>
    <sheet name="126" sheetId="9" r:id="rId9"/>
    <sheet name="127" sheetId="10" r:id="rId10"/>
    <sheet name="128" sheetId="11" r:id="rId11"/>
    <sheet name="129" sheetId="12" r:id="rId12"/>
    <sheet name="130" sheetId="13" r:id="rId13"/>
  </sheets>
  <definedNames>
    <definedName name="_1ク_年齢集計_字別_年齢別">#REF!</definedName>
    <definedName name="_1課税状況_P158">#REF!</definedName>
    <definedName name="_2課税状況_P159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_Fill2" localSheetId="1" hidden="1">#REF!</definedName>
    <definedName name="_Fill2" localSheetId="4" hidden="1">#REF!</definedName>
    <definedName name="_Fill2" localSheetId="6" hidden="1">#REF!</definedName>
    <definedName name="_Fill2" localSheetId="8" hidden="1">#REF!</definedName>
    <definedName name="_Fill2" localSheetId="9" hidden="1">#REF!</definedName>
    <definedName name="_Fill2" localSheetId="10" hidden="1">#REF!</definedName>
    <definedName name="_Fill2" localSheetId="11" hidden="1">#REF!</definedName>
    <definedName name="_Fill2" localSheetId="12" hidden="1">#REF!</definedName>
    <definedName name="_Fill2" hidden="1">#REF!</definedName>
    <definedName name="\a">#REF!</definedName>
    <definedName name="\p">#REF!</definedName>
    <definedName name="chuubun">#REF!</definedName>
    <definedName name="_xlnm.Criteria">#REF!</definedName>
    <definedName name="_xlnm.Database">#REF!</definedName>
    <definedName name="_xlnm.Extract">#REF!</definedName>
    <definedName name="HTML_CodePage" hidden="1">932</definedName>
    <definedName name="HTML_Control" localSheetId="3" hidden="1">{"'結果表'!$A$1:$J$48"}</definedName>
    <definedName name="HTML_Control" localSheetId="4" hidden="1">{"'結果表'!$A$1:$J$48"}</definedName>
    <definedName name="HTML_Control" localSheetId="5" hidden="1">{"'結果表'!$A$1:$J$48"}</definedName>
    <definedName name="HTML_Control" localSheetId="6" hidden="1">{"'結果表'!$A$1:$J$48"}</definedName>
    <definedName name="HTML_Control" localSheetId="7" hidden="1">{"'結果表'!$A$1:$J$48"}</definedName>
    <definedName name="HTML_Control" localSheetId="8" hidden="1">{"'結果表'!$A$1:$J$48"}</definedName>
    <definedName name="HTML_Control" localSheetId="9" hidden="1">{"'結果表'!$A$1:$J$48"}</definedName>
    <definedName name="HTML_Control" localSheetId="10" hidden="1">{"'結果表'!$A$1:$J$48"}</definedName>
    <definedName name="HTML_Control" localSheetId="11" hidden="1">{"'結果表'!$A$1:$J$48"}</definedName>
    <definedName name="HTML_Control" localSheetId="12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0" l="1"/>
  <c r="J65" i="10" s="1"/>
  <c r="F65" i="10"/>
  <c r="E65" i="10"/>
  <c r="H65" i="10" s="1"/>
  <c r="H64" i="10"/>
  <c r="G64" i="10"/>
  <c r="I64" i="10" s="1"/>
  <c r="F64" i="10"/>
  <c r="E64" i="10"/>
  <c r="J62" i="10"/>
  <c r="I62" i="10"/>
  <c r="H62" i="10"/>
  <c r="J61" i="10"/>
  <c r="I61" i="10"/>
  <c r="H61" i="10"/>
  <c r="H60" i="10"/>
  <c r="G60" i="10"/>
  <c r="J60" i="10" s="1"/>
  <c r="F60" i="10"/>
  <c r="H59" i="10"/>
  <c r="G59" i="10"/>
  <c r="I59" i="10" s="1"/>
  <c r="F59" i="10"/>
  <c r="H57" i="10"/>
  <c r="G57" i="10"/>
  <c r="J57" i="10" s="1"/>
  <c r="F57" i="10"/>
  <c r="J56" i="10"/>
  <c r="I56" i="10"/>
  <c r="H56" i="10"/>
  <c r="J55" i="10"/>
  <c r="I55" i="10"/>
  <c r="H55" i="10"/>
  <c r="H54" i="10"/>
  <c r="G54" i="10"/>
  <c r="I54" i="10" s="1"/>
  <c r="F54" i="10"/>
  <c r="I60" i="10" l="1"/>
  <c r="I57" i="10"/>
  <c r="J54" i="10"/>
  <c r="J59" i="10"/>
  <c r="J64" i="10"/>
  <c r="I65" i="10"/>
</calcChain>
</file>

<file path=xl/sharedStrings.xml><?xml version="1.0" encoding="utf-8"?>
<sst xmlns="http://schemas.openxmlformats.org/spreadsheetml/2006/main" count="687" uniqueCount="356">
  <si>
    <t>(歳入)</t>
  </si>
  <si>
    <t>科目別</t>
    <rPh sb="0" eb="1">
      <t>カモク</t>
    </rPh>
    <rPh sb="1" eb="2">
      <t>ベツ</t>
    </rPh>
    <phoneticPr fontId="3"/>
  </si>
  <si>
    <t>決　 算　 額</t>
  </si>
  <si>
    <t>予　 算　 額</t>
    <rPh sb="0" eb="1">
      <t>ヨ</t>
    </rPh>
    <phoneticPr fontId="3"/>
  </si>
  <si>
    <t>(千円)</t>
    <rPh sb="1" eb="3">
      <t>センエン</t>
    </rPh>
    <phoneticPr fontId="3"/>
  </si>
  <si>
    <t>総額</t>
    <phoneticPr fontId="3"/>
  </si>
  <si>
    <t>市税</t>
    <phoneticPr fontId="3"/>
  </si>
  <si>
    <t>地方譲与税</t>
    <phoneticPr fontId="3"/>
  </si>
  <si>
    <t>利子割交付金</t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</si>
  <si>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</si>
  <si>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</si>
  <si>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</si>
  <si>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地方消費税交付金</t>
    <phoneticPr fontId="3"/>
  </si>
  <si>
    <t>ゴルフ場利用税交付金</t>
    <phoneticPr fontId="3"/>
  </si>
  <si>
    <t>特別地方消費税交付金</t>
    <phoneticPr fontId="3"/>
  </si>
  <si>
    <t>自動車取得税交付金</t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</si>
  <si>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</si>
  <si>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phoneticPr fontId="3"/>
  </si>
  <si>
    <t>地方交付税</t>
    <phoneticPr fontId="3"/>
  </si>
  <si>
    <t>交通安全対策特別交付金</t>
    <phoneticPr fontId="3"/>
  </si>
  <si>
    <t>分担金及び負担金</t>
    <phoneticPr fontId="3"/>
  </si>
  <si>
    <t>使用料及び手数料</t>
    <phoneticPr fontId="3"/>
  </si>
  <si>
    <t>国庫支出金</t>
    <phoneticPr fontId="3"/>
  </si>
  <si>
    <t>県支出金</t>
    <phoneticPr fontId="3"/>
  </si>
  <si>
    <t>財産収入</t>
    <phoneticPr fontId="3"/>
  </si>
  <si>
    <t>寄附金</t>
    <phoneticPr fontId="3"/>
  </si>
  <si>
    <t>繰入金</t>
    <phoneticPr fontId="3"/>
  </si>
  <si>
    <t>繰越金</t>
    <phoneticPr fontId="3"/>
  </si>
  <si>
    <t>諸収入</t>
    <phoneticPr fontId="3"/>
  </si>
  <si>
    <t>市債</t>
    <phoneticPr fontId="3"/>
  </si>
  <si>
    <t>注）　1. 単位未満四捨五入のため、内容と計は必ずしも一致しない。</t>
  </si>
  <si>
    <t>資料　財務部財政課</t>
    <phoneticPr fontId="3"/>
  </si>
  <si>
    <t>(歳出)</t>
    <rPh sb="0" eb="1">
      <t>デ</t>
    </rPh>
    <phoneticPr fontId="3"/>
  </si>
  <si>
    <t>目的別</t>
    <rPh sb="0" eb="1">
      <t>モクテキ</t>
    </rPh>
    <rPh sb="1" eb="2">
      <t>ベツ</t>
    </rPh>
    <phoneticPr fontId="3"/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</si>
  <si>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</si>
  <si>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</si>
  <si>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</si>
  <si>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</si>
  <si>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</si>
  <si>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</si>
  <si>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</si>
  <si>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  <phoneticPr fontId="3"/>
  </si>
  <si>
    <t>消防費</t>
  </si>
  <si>
    <t>教育費</t>
  </si>
  <si>
    <t>災害復旧費</t>
  </si>
  <si>
    <t>公債費</t>
  </si>
  <si>
    <t>諸支出金</t>
    <phoneticPr fontId="3"/>
  </si>
  <si>
    <t>予備費</t>
  </si>
  <si>
    <t>性質別</t>
    <rPh sb="0" eb="1">
      <t>セイシツ</t>
    </rPh>
    <rPh sb="1" eb="2">
      <t>ベツ</t>
    </rPh>
    <phoneticPr fontId="3"/>
  </si>
  <si>
    <t>人件費</t>
  </si>
  <si>
    <t>物件費</t>
  </si>
  <si>
    <t>維持補修費</t>
  </si>
  <si>
    <t>扶助費</t>
  </si>
  <si>
    <t>補助費</t>
  </si>
  <si>
    <t>普通建設事業費</t>
  </si>
  <si>
    <t>災害復旧事業費</t>
  </si>
  <si>
    <t>失業対策事業費</t>
  </si>
  <si>
    <t>積立金</t>
  </si>
  <si>
    <t>投資及び出資金</t>
  </si>
  <si>
    <t>貸付金</t>
  </si>
  <si>
    <t>繰出金</t>
    <phoneticPr fontId="3"/>
  </si>
  <si>
    <t>事業別</t>
    <phoneticPr fontId="3"/>
  </si>
  <si>
    <t>国民健康保険</t>
    <phoneticPr fontId="3"/>
  </si>
  <si>
    <t>松戸競輪</t>
    <phoneticPr fontId="3"/>
  </si>
  <si>
    <t>公設地方卸売市場事業</t>
    <phoneticPr fontId="3"/>
  </si>
  <si>
    <t>駐車場事業</t>
    <phoneticPr fontId="3"/>
  </si>
  <si>
    <t>介護保険</t>
    <rPh sb="0" eb="2">
      <t>カイゴ</t>
    </rPh>
    <rPh sb="2" eb="4">
      <t>ホケン</t>
    </rPh>
    <phoneticPr fontId="3"/>
  </si>
  <si>
    <t>後期高齢者医療</t>
    <phoneticPr fontId="3"/>
  </si>
  <si>
    <t>国民健康保険</t>
    <phoneticPr fontId="3"/>
  </si>
  <si>
    <t>駐車場事業</t>
    <phoneticPr fontId="3"/>
  </si>
  <si>
    <t>後期高齢者医療</t>
  </si>
  <si>
    <t>資料　財務部財政課</t>
    <rPh sb="6" eb="8">
      <t>ザイセイ</t>
    </rPh>
    <rPh sb="8" eb="9">
      <t>カ</t>
    </rPh>
    <phoneticPr fontId="3"/>
  </si>
  <si>
    <t>事業別</t>
    <phoneticPr fontId="3"/>
  </si>
  <si>
    <t>総収入(収益的収入及び資本的収入)</t>
    <rPh sb="4" eb="5">
      <t>シュウ</t>
    </rPh>
    <rPh sb="5" eb="6">
      <t>エキ</t>
    </rPh>
    <rPh sb="6" eb="7">
      <t>テキ</t>
    </rPh>
    <rPh sb="7" eb="8">
      <t>シュウ</t>
    </rPh>
    <rPh sb="8" eb="9">
      <t>ニュウ</t>
    </rPh>
    <rPh sb="9" eb="10">
      <t>オヨ</t>
    </rPh>
    <rPh sb="11" eb="12">
      <t>シ</t>
    </rPh>
    <rPh sb="12" eb="13">
      <t>ホン</t>
    </rPh>
    <rPh sb="13" eb="14">
      <t>マト</t>
    </rPh>
    <rPh sb="14" eb="15">
      <t>シュウ</t>
    </rPh>
    <rPh sb="15" eb="16">
      <t>ニュウ</t>
    </rPh>
    <phoneticPr fontId="3"/>
  </si>
  <si>
    <t>水道事業</t>
    <phoneticPr fontId="3"/>
  </si>
  <si>
    <t>病院事業</t>
    <phoneticPr fontId="3"/>
  </si>
  <si>
    <t>下水道事業</t>
    <rPh sb="0" eb="3">
      <t>ゲスイドウ</t>
    </rPh>
    <rPh sb="3" eb="5">
      <t>ジギョウ</t>
    </rPh>
    <phoneticPr fontId="3"/>
  </si>
  <si>
    <t>事業別</t>
    <phoneticPr fontId="3"/>
  </si>
  <si>
    <t>総支出(収益的支出及び資本的支出)</t>
    <rPh sb="0" eb="1">
      <t>デ</t>
    </rPh>
    <rPh sb="2" eb="3">
      <t>テキ</t>
    </rPh>
    <rPh sb="3" eb="4">
      <t>エキ</t>
    </rPh>
    <rPh sb="4" eb="5">
      <t>マト</t>
    </rPh>
    <rPh sb="5" eb="6">
      <t>オヨ</t>
    </rPh>
    <rPh sb="7" eb="8">
      <t>オヨブ</t>
    </rPh>
    <rPh sb="9" eb="10">
      <t>シ</t>
    </rPh>
    <rPh sb="10" eb="11">
      <t>ホン</t>
    </rPh>
    <rPh sb="11" eb="12">
      <t>マト</t>
    </rPh>
    <rPh sb="12" eb="13">
      <t>シ</t>
    </rPh>
    <rPh sb="13" eb="14">
      <t>デ</t>
    </rPh>
    <phoneticPr fontId="3"/>
  </si>
  <si>
    <t>資料　財務部財政課</t>
    <rPh sb="5" eb="6">
      <t>ブ</t>
    </rPh>
    <rPh sb="6" eb="8">
      <t>ザイセイ</t>
    </rPh>
    <rPh sb="8" eb="9">
      <t>カ</t>
    </rPh>
    <phoneticPr fontId="3"/>
  </si>
  <si>
    <t>令和3年度</t>
    <rPh sb="0" eb="1">
      <t>レイワ</t>
    </rPh>
    <rPh sb="3" eb="5">
      <t>ネンド</t>
    </rPh>
    <phoneticPr fontId="4"/>
  </si>
  <si>
    <t>令和4年度</t>
    <rPh sb="0" eb="1">
      <t>レイワ</t>
    </rPh>
    <rPh sb="3" eb="5">
      <t>ネンド</t>
    </rPh>
    <phoneticPr fontId="4"/>
  </si>
  <si>
    <t>令和3年度</t>
    <rPh sb="0" eb="1">
      <t>レイワ</t>
    </rPh>
    <rPh sb="3" eb="5">
      <t>ネンド</t>
    </rPh>
    <phoneticPr fontId="3"/>
  </si>
  <si>
    <t>新松戸駅東側地区
　土地区画整理事業</t>
    <phoneticPr fontId="2"/>
  </si>
  <si>
    <t>令和4年度</t>
    <rPh sb="0" eb="1">
      <t>レイワ</t>
    </rPh>
    <rPh sb="3" eb="5">
      <t>ネンド</t>
    </rPh>
    <phoneticPr fontId="3"/>
  </si>
  <si>
    <t>決　 算　 額</t>
    <rPh sb="0" eb="1">
      <t>ケツ</t>
    </rPh>
    <phoneticPr fontId="3"/>
  </si>
  <si>
    <t>相模台地区
　土地区画整理事業</t>
    <rPh sb="0" eb="5">
      <t>サガミダイチク</t>
    </rPh>
    <phoneticPr fontId="2"/>
  </si>
  <si>
    <t>令和5年度</t>
    <rPh sb="0" eb="1">
      <t>レイワ</t>
    </rPh>
    <rPh sb="3" eb="5">
      <t>ネンド</t>
    </rPh>
    <phoneticPr fontId="4"/>
  </si>
  <si>
    <t>令和5年度</t>
    <rPh sb="0" eb="1">
      <t>レイワ</t>
    </rPh>
    <rPh sb="3" eb="5">
      <t>ネンド</t>
    </rPh>
    <phoneticPr fontId="3"/>
  </si>
  <si>
    <t>歳入</t>
    <rPh sb="0" eb="1">
      <t>サイニュウ</t>
    </rPh>
    <phoneticPr fontId="2"/>
  </si>
  <si>
    <t>歳出</t>
    <rPh sb="0" eb="2">
      <t>サイシュツ</t>
    </rPh>
    <phoneticPr fontId="2"/>
  </si>
  <si>
    <t>令和6年度</t>
    <rPh sb="0" eb="1">
      <t>レイワ</t>
    </rPh>
    <rPh sb="3" eb="5">
      <t>ネンド</t>
    </rPh>
    <phoneticPr fontId="4"/>
  </si>
  <si>
    <t>令和6年度</t>
    <rPh sb="0" eb="1">
      <t>レイワ</t>
    </rPh>
    <rPh sb="3" eb="5">
      <t>ネンド</t>
    </rPh>
    <phoneticPr fontId="3"/>
  </si>
  <si>
    <t>118．一般会計歳入歳出決算状況</t>
    <rPh sb="4" eb="6">
      <t>イッパン</t>
    </rPh>
    <rPh sb="6" eb="8">
      <t>カイケイ</t>
    </rPh>
    <rPh sb="8" eb="10">
      <t>サイニュウ</t>
    </rPh>
    <rPh sb="10" eb="12">
      <t>サイシュツ</t>
    </rPh>
    <rPh sb="12" eb="14">
      <t>ケッサン</t>
    </rPh>
    <rPh sb="14" eb="16">
      <t>ジョウキョウ</t>
    </rPh>
    <phoneticPr fontId="3"/>
  </si>
  <si>
    <t>119．特別会計決算状況</t>
    <phoneticPr fontId="3"/>
  </si>
  <si>
    <t>120．企業会計決算状況</t>
    <phoneticPr fontId="3"/>
  </si>
  <si>
    <t>　　　2. 相模台地区土地区画整理事業については、令和4年度から特別会計。</t>
    <rPh sb="6" eb="9">
      <t>サガミダイ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25" eb="27">
      <t>レイワ</t>
    </rPh>
    <rPh sb="28" eb="30">
      <t>ネンド</t>
    </rPh>
    <rPh sb="32" eb="34">
      <t>トクベツ</t>
    </rPh>
    <rPh sb="34" eb="36">
      <t>カイケイ</t>
    </rPh>
    <phoneticPr fontId="5"/>
  </si>
  <si>
    <t>令和7年度</t>
    <rPh sb="0" eb="1">
      <t>レイワ</t>
    </rPh>
    <rPh sb="3" eb="5">
      <t>ネンド</t>
    </rPh>
    <phoneticPr fontId="4"/>
  </si>
  <si>
    <t>令和7年度</t>
    <rPh sb="0" eb="1">
      <t>レイワ</t>
    </rPh>
    <rPh sb="3" eb="5">
      <t>ネンド</t>
    </rPh>
    <phoneticPr fontId="3"/>
  </si>
  <si>
    <t>　　　2. 令和7年度については当初予算額。</t>
    <phoneticPr fontId="3"/>
  </si>
  <si>
    <t>注）　1．令和7年度については、当初予算額。</t>
    <phoneticPr fontId="2"/>
  </si>
  <si>
    <t>注）　令和7年度については、当初予算額。</t>
    <phoneticPr fontId="2"/>
  </si>
  <si>
    <t>-</t>
    <phoneticPr fontId="2"/>
  </si>
  <si>
    <t>121．市有財産の状況</t>
    <phoneticPr fontId="3"/>
  </si>
  <si>
    <t>令和6年度</t>
    <rPh sb="0" eb="1">
      <t>レイワ</t>
    </rPh>
    <rPh sb="3" eb="5">
      <t>ネンド</t>
    </rPh>
    <phoneticPr fontId="5"/>
  </si>
  <si>
    <t>区分</t>
    <rPh sb="0" eb="1">
      <t>クブン</t>
    </rPh>
    <phoneticPr fontId="5"/>
  </si>
  <si>
    <t>単位</t>
  </si>
  <si>
    <t>決算年度末</t>
  </si>
  <si>
    <t>区分</t>
    <rPh sb="0" eb="1">
      <t>クブン</t>
    </rPh>
    <phoneticPr fontId="3"/>
  </si>
  <si>
    <t>現　在　高</t>
    <phoneticPr fontId="3"/>
  </si>
  <si>
    <t>(1)土地及び建物</t>
    <phoneticPr fontId="3"/>
  </si>
  <si>
    <t xml:space="preserve"> ㎡</t>
  </si>
  <si>
    <t xml:space="preserve">    (3)有価証券</t>
    <phoneticPr fontId="3"/>
  </si>
  <si>
    <t>千円</t>
  </si>
  <si>
    <t xml:space="preserve"> 土地(地積)</t>
    <phoneticPr fontId="2"/>
  </si>
  <si>
    <t xml:space="preserve">      株券</t>
    <phoneticPr fontId="3"/>
  </si>
  <si>
    <t xml:space="preserve">      電話債券</t>
    <phoneticPr fontId="3"/>
  </si>
  <si>
    <t>　 行政財産</t>
    <phoneticPr fontId="3"/>
  </si>
  <si>
    <t xml:space="preserve">      地方債証券</t>
    <phoneticPr fontId="3"/>
  </si>
  <si>
    <t>　   本庁舎</t>
    <phoneticPr fontId="3"/>
  </si>
  <si>
    <t xml:space="preserve">    (4)出資による権利</t>
    <phoneticPr fontId="3"/>
  </si>
  <si>
    <t>　   その他の行政機関</t>
    <phoneticPr fontId="3"/>
  </si>
  <si>
    <t>(物品)</t>
  </si>
  <si>
    <t>　     消防施設</t>
    <phoneticPr fontId="3"/>
  </si>
  <si>
    <t>　     その他の施設</t>
    <phoneticPr fontId="3"/>
  </si>
  <si>
    <t xml:space="preserve">  物品</t>
    <phoneticPr fontId="3"/>
  </si>
  <si>
    <t>　   公共用財産</t>
    <rPh sb="8" eb="9">
      <t>サン</t>
    </rPh>
    <phoneticPr fontId="3"/>
  </si>
  <si>
    <t xml:space="preserve">    車両</t>
    <phoneticPr fontId="3"/>
  </si>
  <si>
    <t>台</t>
    <phoneticPr fontId="3"/>
  </si>
  <si>
    <t>　     学校</t>
    <phoneticPr fontId="3"/>
  </si>
  <si>
    <t xml:space="preserve">    機器類</t>
    <phoneticPr fontId="3"/>
  </si>
  <si>
    <t>個</t>
    <phoneticPr fontId="3"/>
  </si>
  <si>
    <t>　     公営住宅</t>
    <phoneticPr fontId="3"/>
  </si>
  <si>
    <t xml:space="preserve">    その他</t>
    <phoneticPr fontId="3"/>
  </si>
  <si>
    <t>　     公園</t>
    <phoneticPr fontId="3"/>
  </si>
  <si>
    <t xml:space="preserve"> ㎡</t>
    <phoneticPr fontId="3"/>
  </si>
  <si>
    <t>(基金)</t>
  </si>
  <si>
    <t xml:space="preserve">    普通財産</t>
    <phoneticPr fontId="3"/>
  </si>
  <si>
    <t>財政調整基金</t>
    <phoneticPr fontId="3"/>
  </si>
  <si>
    <t>土地開発基金</t>
  </si>
  <si>
    <t xml:space="preserve"> 建物</t>
    <phoneticPr fontId="3"/>
  </si>
  <si>
    <t>松本清児童福祉基金</t>
    <rPh sb="2" eb="3">
      <t>キヨシ</t>
    </rPh>
    <rPh sb="3" eb="5">
      <t>ジドウ</t>
    </rPh>
    <rPh sb="5" eb="7">
      <t>フクシ</t>
    </rPh>
    <phoneticPr fontId="3"/>
  </si>
  <si>
    <t>福祉基金</t>
  </si>
  <si>
    <t>　 行政財産</t>
  </si>
  <si>
    <t>美術品等取得基金</t>
  </si>
  <si>
    <t>国民健康保険事業財政調整基金</t>
  </si>
  <si>
    <t>　   本庁舎</t>
  </si>
  <si>
    <t>松戸市営白井聖地公園基金</t>
  </si>
  <si>
    <t>文化施設建設基金</t>
  </si>
  <si>
    <t>　   その他の行政機関</t>
  </si>
  <si>
    <t>市債管理基金</t>
  </si>
  <si>
    <t>　     消防施設</t>
  </si>
  <si>
    <t>平和基金</t>
    <phoneticPr fontId="3"/>
  </si>
  <si>
    <t>　     その他の施設</t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</si>
  <si>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3"/>
  </si>
  <si>
    <t>高額介護サービス費等貸付基金</t>
    <rPh sb="0" eb="2">
      <t>コウガク</t>
    </rPh>
    <rPh sb="2" eb="4">
      <t>カイゴ</t>
    </rPh>
    <rPh sb="8" eb="9">
      <t>ヒ</t>
    </rPh>
    <rPh sb="9" eb="10">
      <t>トウ</t>
    </rPh>
    <rPh sb="10" eb="12">
      <t>カシツケ</t>
    </rPh>
    <rPh sb="12" eb="14">
      <t>キキン</t>
    </rPh>
    <phoneticPr fontId="3"/>
  </si>
  <si>
    <t>介護給付費等準備基金</t>
    <rPh sb="0" eb="2">
      <t>カイゴ</t>
    </rPh>
    <rPh sb="2" eb="4">
      <t>キュウフ</t>
    </rPh>
    <rPh sb="4" eb="5">
      <t>ヒ</t>
    </rPh>
    <rPh sb="5" eb="6">
      <t>トウ</t>
    </rPh>
    <rPh sb="6" eb="8">
      <t>ジュンビ</t>
    </rPh>
    <rPh sb="8" eb="10">
      <t>キキン</t>
    </rPh>
    <phoneticPr fontId="3"/>
  </si>
  <si>
    <t>　     学校</t>
  </si>
  <si>
    <t>高志教育振興基金</t>
    <rPh sb="0" eb="1">
      <t>コウ</t>
    </rPh>
    <rPh sb="1" eb="2">
      <t>シ</t>
    </rPh>
    <rPh sb="2" eb="4">
      <t>キョウイク</t>
    </rPh>
    <rPh sb="4" eb="6">
      <t>シンコウ</t>
    </rPh>
    <rPh sb="6" eb="8">
      <t>キキン</t>
    </rPh>
    <phoneticPr fontId="3"/>
  </si>
  <si>
    <t>　     公営住宅</t>
  </si>
  <si>
    <t>松戸競輪事業財政調整基金</t>
    <rPh sb="0" eb="2">
      <t>マツド</t>
    </rPh>
    <rPh sb="2" eb="4">
      <t>ケイリン</t>
    </rPh>
    <rPh sb="4" eb="6">
      <t>ジギョウ</t>
    </rPh>
    <rPh sb="6" eb="8">
      <t>ザイセイ</t>
    </rPh>
    <rPh sb="8" eb="10">
      <t>チョウセイ</t>
    </rPh>
    <rPh sb="10" eb="12">
      <t>キキン</t>
    </rPh>
    <phoneticPr fontId="3"/>
  </si>
  <si>
    <t>　     公園</t>
  </si>
  <si>
    <t>安全で安心なまちづくり基金</t>
    <rPh sb="0" eb="2">
      <t>アンゼン</t>
    </rPh>
    <rPh sb="3" eb="5">
      <t>アンシン</t>
    </rPh>
    <rPh sb="11" eb="13">
      <t>キキン</t>
    </rPh>
    <phoneticPr fontId="3"/>
  </si>
  <si>
    <t>緑地保全基金</t>
    <rPh sb="0" eb="2">
      <t>リョクチ</t>
    </rPh>
    <rPh sb="2" eb="4">
      <t>ホゼン</t>
    </rPh>
    <rPh sb="4" eb="6">
      <t>キキン</t>
    </rPh>
    <phoneticPr fontId="3"/>
  </si>
  <si>
    <t>協働のまちづくり基金</t>
  </si>
  <si>
    <t xml:space="preserve">    普通財産</t>
  </si>
  <si>
    <t>市立小学校及び中学校施設等耐震改修基金</t>
    <phoneticPr fontId="3"/>
  </si>
  <si>
    <t>(2)物権</t>
    <phoneticPr fontId="3"/>
  </si>
  <si>
    <t>病院施設整備基金</t>
    <rPh sb="0" eb="2">
      <t>ビョウイン</t>
    </rPh>
    <rPh sb="2" eb="4">
      <t>シセツ</t>
    </rPh>
    <rPh sb="4" eb="6">
      <t>セイビ</t>
    </rPh>
    <rPh sb="6" eb="8">
      <t>キキン</t>
    </rPh>
    <phoneticPr fontId="3"/>
  </si>
  <si>
    <t>スポーツ振興基金</t>
    <rPh sb="4" eb="6">
      <t>シンコウ</t>
    </rPh>
    <rPh sb="6" eb="8">
      <t>キキン</t>
    </rPh>
    <phoneticPr fontId="3"/>
  </si>
  <si>
    <t xml:space="preserve">   地上権</t>
    <phoneticPr fontId="3"/>
  </si>
  <si>
    <t>郷土遺産基金</t>
    <rPh sb="0" eb="2">
      <t>キョウド</t>
    </rPh>
    <rPh sb="2" eb="4">
      <t>イサン</t>
    </rPh>
    <rPh sb="4" eb="6">
      <t>キキン</t>
    </rPh>
    <phoneticPr fontId="3"/>
  </si>
  <si>
    <t xml:space="preserve">     普通財産</t>
    <phoneticPr fontId="3"/>
  </si>
  <si>
    <t>松戸市庁舎建設基金</t>
    <rPh sb="0" eb="3">
      <t>マツドシ</t>
    </rPh>
    <rPh sb="3" eb="4">
      <t>チョウ</t>
    </rPh>
    <rPh sb="4" eb="5">
      <t>シャ</t>
    </rPh>
    <rPh sb="5" eb="7">
      <t>ケンセツ</t>
    </rPh>
    <rPh sb="7" eb="9">
      <t>キキン</t>
    </rPh>
    <phoneticPr fontId="3"/>
  </si>
  <si>
    <t xml:space="preserve">     行政財産</t>
    <phoneticPr fontId="3"/>
  </si>
  <si>
    <t>松戸市森林環境譲与税基金</t>
    <rPh sb="0" eb="3">
      <t>マツドシ</t>
    </rPh>
    <rPh sb="3" eb="5">
      <t>シンリン</t>
    </rPh>
    <rPh sb="5" eb="7">
      <t>カンキョウ</t>
    </rPh>
    <rPh sb="7" eb="9">
      <t>ジョウヨ</t>
    </rPh>
    <rPh sb="9" eb="10">
      <t>ゼイ</t>
    </rPh>
    <rPh sb="10" eb="12">
      <t>キキン</t>
    </rPh>
    <phoneticPr fontId="3"/>
  </si>
  <si>
    <t>松戸市ウクライナ人道支援基金</t>
    <rPh sb="8" eb="12">
      <t>ジンドウシエン</t>
    </rPh>
    <rPh sb="12" eb="14">
      <t>キキン</t>
    </rPh>
    <phoneticPr fontId="2"/>
  </si>
  <si>
    <t xml:space="preserve">   鉱業権</t>
    <phoneticPr fontId="3"/>
  </si>
  <si>
    <t>子どもの未来応援基金</t>
    <rPh sb="0" eb="1">
      <t>コ</t>
    </rPh>
    <rPh sb="4" eb="6">
      <t>ミライ</t>
    </rPh>
    <rPh sb="6" eb="8">
      <t>オウエン</t>
    </rPh>
    <rPh sb="8" eb="10">
      <t>キキン</t>
    </rPh>
    <phoneticPr fontId="2"/>
  </si>
  <si>
    <t>松戸市都市公園基金</t>
    <rPh sb="0" eb="3">
      <t>マツドシ</t>
    </rPh>
    <rPh sb="3" eb="5">
      <t>トシ</t>
    </rPh>
    <rPh sb="5" eb="7">
      <t>コウエン</t>
    </rPh>
    <rPh sb="7" eb="9">
      <t>キキン</t>
    </rPh>
    <phoneticPr fontId="2"/>
  </si>
  <si>
    <t>注）　単位未満四捨五入のため、内容と計は必ずしも一致しない。</t>
  </si>
  <si>
    <t>資料　財務部財産活用課</t>
    <rPh sb="6" eb="8">
      <t>ザイサン</t>
    </rPh>
    <rPh sb="8" eb="10">
      <t>カツヨウ</t>
    </rPh>
    <rPh sb="10" eb="11">
      <t>カ</t>
    </rPh>
    <phoneticPr fontId="3"/>
  </si>
  <si>
    <t xml:space="preserve">122．市税徴収状況　   </t>
    <phoneticPr fontId="3"/>
  </si>
  <si>
    <t>税目</t>
    <rPh sb="0" eb="2">
      <t>ゼイモク</t>
    </rPh>
    <phoneticPr fontId="3"/>
  </si>
  <si>
    <t/>
  </si>
  <si>
    <t>令和2年度</t>
    <rPh sb="0" eb="1">
      <t>レイワ</t>
    </rPh>
    <rPh sb="3" eb="5">
      <t>ネンド</t>
    </rPh>
    <phoneticPr fontId="2"/>
  </si>
  <si>
    <t>令和3年度</t>
    <rPh sb="0" eb="1">
      <t>レイワ</t>
    </rPh>
    <rPh sb="2" eb="4">
      <t>ネンド</t>
    </rPh>
    <phoneticPr fontId="2"/>
  </si>
  <si>
    <t>令和4年度</t>
    <rPh sb="0" eb="1">
      <t>レイワ</t>
    </rPh>
    <rPh sb="2" eb="4">
      <t>ネンド</t>
    </rPh>
    <phoneticPr fontId="2"/>
  </si>
  <si>
    <t>令和5年度</t>
    <rPh sb="0" eb="1">
      <t>レイワ</t>
    </rPh>
    <rPh sb="2" eb="4">
      <t>ネンド</t>
    </rPh>
    <phoneticPr fontId="2"/>
  </si>
  <si>
    <t>令和6年度</t>
    <rPh sb="0" eb="1">
      <t>レイワ</t>
    </rPh>
    <rPh sb="3" eb="5">
      <t>ネンド</t>
    </rPh>
    <phoneticPr fontId="2"/>
  </si>
  <si>
    <t>収入済額</t>
    <rPh sb="0" eb="2">
      <t>シュウニュウ</t>
    </rPh>
    <rPh sb="2" eb="3">
      <t>ズミ</t>
    </rPh>
    <rPh sb="3" eb="4">
      <t>ガク</t>
    </rPh>
    <phoneticPr fontId="3"/>
  </si>
  <si>
    <t>1　人
当たり
負担額</t>
    <phoneticPr fontId="3"/>
  </si>
  <si>
    <t>1世帯
当たり
負担額</t>
    <phoneticPr fontId="3"/>
  </si>
  <si>
    <t xml:space="preserve"> (千円)</t>
  </si>
  <si>
    <t>(円)</t>
    <phoneticPr fontId="3"/>
  </si>
  <si>
    <t>市民税</t>
    <phoneticPr fontId="3"/>
  </si>
  <si>
    <t>個人市民税</t>
    <phoneticPr fontId="3"/>
  </si>
  <si>
    <t>法人市民税</t>
    <phoneticPr fontId="3"/>
  </si>
  <si>
    <t>固定資産税</t>
    <phoneticPr fontId="3"/>
  </si>
  <si>
    <t>軽自動車税</t>
    <phoneticPr fontId="3"/>
  </si>
  <si>
    <t>市たばこ税</t>
    <phoneticPr fontId="3"/>
  </si>
  <si>
    <t>特別土地保有税</t>
    <phoneticPr fontId="3"/>
  </si>
  <si>
    <t>事業所税</t>
    <phoneticPr fontId="3"/>
  </si>
  <si>
    <t>都市計画税</t>
    <phoneticPr fontId="3"/>
  </si>
  <si>
    <t>注）　単位未満四捨五入のため、内容と計は必ずしも一致しない。</t>
    <rPh sb="1" eb="3">
      <t>タンイ</t>
    </rPh>
    <phoneticPr fontId="3"/>
  </si>
  <si>
    <t>資料　財務部税制課</t>
    <phoneticPr fontId="5"/>
  </si>
  <si>
    <t xml:space="preserve">123．地方債現在高    </t>
    <phoneticPr fontId="3"/>
  </si>
  <si>
    <t>令和2年度期末現在高</t>
    <rPh sb="0" eb="1">
      <t>レイワ</t>
    </rPh>
    <rPh sb="3" eb="5">
      <t>ネンド</t>
    </rPh>
    <rPh sb="5" eb="10">
      <t>キマツゲンザイダカ</t>
    </rPh>
    <phoneticPr fontId="3"/>
  </si>
  <si>
    <t>令和3年度期末現在高</t>
    <rPh sb="0" eb="1">
      <t>レイワ</t>
    </rPh>
    <rPh sb="3" eb="5">
      <t>ネンド</t>
    </rPh>
    <rPh sb="5" eb="10">
      <t>キマツゲンザイダカ</t>
    </rPh>
    <phoneticPr fontId="3"/>
  </si>
  <si>
    <t>令和4年度期末現在高</t>
    <rPh sb="0" eb="1">
      <t>レイワ</t>
    </rPh>
    <rPh sb="3" eb="5">
      <t>ネンド</t>
    </rPh>
    <rPh sb="5" eb="10">
      <t>キマツゲンザイダカ</t>
    </rPh>
    <phoneticPr fontId="3"/>
  </si>
  <si>
    <t>令和5年度期末現在高</t>
    <rPh sb="0" eb="1">
      <t>レイワ</t>
    </rPh>
    <rPh sb="3" eb="5">
      <t>ネンド</t>
    </rPh>
    <rPh sb="5" eb="10">
      <t>キマツゲンザイダカ</t>
    </rPh>
    <phoneticPr fontId="3"/>
  </si>
  <si>
    <t>令和6年度発行高</t>
    <rPh sb="4" eb="7">
      <t>ハッコウダカ</t>
    </rPh>
    <phoneticPr fontId="3"/>
  </si>
  <si>
    <t>令和6年度元金償還金</t>
    <phoneticPr fontId="3"/>
  </si>
  <si>
    <t>令和6年度期末現在高</t>
    <rPh sb="2" eb="4">
      <t>ネンド</t>
    </rPh>
    <rPh sb="4" eb="9">
      <t>キマツゲンザイダカ</t>
    </rPh>
    <phoneticPr fontId="3"/>
  </si>
  <si>
    <t>総額</t>
    <rPh sb="1" eb="2">
      <t>ガク</t>
    </rPh>
    <phoneticPr fontId="3"/>
  </si>
  <si>
    <t>普通債</t>
    <phoneticPr fontId="3"/>
  </si>
  <si>
    <t>総務債</t>
    <rPh sb="0" eb="1">
      <t>ソウ</t>
    </rPh>
    <rPh sb="1" eb="2">
      <t>ム</t>
    </rPh>
    <rPh sb="2" eb="3">
      <t>サイ</t>
    </rPh>
    <phoneticPr fontId="3"/>
  </si>
  <si>
    <t>民生債</t>
    <rPh sb="0" eb="1">
      <t>ミン</t>
    </rPh>
    <rPh sb="1" eb="2">
      <t>セイ</t>
    </rPh>
    <rPh sb="2" eb="3">
      <t>サイ</t>
    </rPh>
    <phoneticPr fontId="3"/>
  </si>
  <si>
    <t>衛生債</t>
    <rPh sb="0" eb="1">
      <t>マモル</t>
    </rPh>
    <rPh sb="1" eb="2">
      <t>セイ</t>
    </rPh>
    <rPh sb="2" eb="3">
      <t>サイ</t>
    </rPh>
    <phoneticPr fontId="3"/>
  </si>
  <si>
    <t>土木債</t>
    <rPh sb="0" eb="1">
      <t>ド</t>
    </rPh>
    <rPh sb="1" eb="2">
      <t>キ</t>
    </rPh>
    <rPh sb="2" eb="3">
      <t>サイ</t>
    </rPh>
    <phoneticPr fontId="3"/>
  </si>
  <si>
    <t>公営住宅債</t>
    <rPh sb="0" eb="1">
      <t>コウ</t>
    </rPh>
    <rPh sb="1" eb="2">
      <t>エイ</t>
    </rPh>
    <rPh sb="2" eb="3">
      <t>ジュウ</t>
    </rPh>
    <rPh sb="3" eb="4">
      <t>タク</t>
    </rPh>
    <rPh sb="4" eb="5">
      <t>サイ</t>
    </rPh>
    <phoneticPr fontId="3"/>
  </si>
  <si>
    <t>消防債</t>
    <rPh sb="0" eb="1">
      <t>ショウ</t>
    </rPh>
    <rPh sb="1" eb="2">
      <t>ボウ</t>
    </rPh>
    <rPh sb="2" eb="3">
      <t>サイ</t>
    </rPh>
    <phoneticPr fontId="3"/>
  </si>
  <si>
    <t>教育債</t>
    <rPh sb="0" eb="1">
      <t>キョウ</t>
    </rPh>
    <rPh sb="1" eb="2">
      <t>イク</t>
    </rPh>
    <rPh sb="2" eb="3">
      <t>サイ</t>
    </rPh>
    <phoneticPr fontId="3"/>
  </si>
  <si>
    <t>災害復旧債</t>
    <rPh sb="0" eb="2">
      <t>サイガイ</t>
    </rPh>
    <rPh sb="2" eb="4">
      <t>フッキュウ</t>
    </rPh>
    <rPh sb="4" eb="5">
      <t>サイ</t>
    </rPh>
    <phoneticPr fontId="3"/>
  </si>
  <si>
    <t>その他</t>
    <rPh sb="2" eb="3">
      <t>タ</t>
    </rPh>
    <phoneticPr fontId="3"/>
  </si>
  <si>
    <t>市民税減税補てん債</t>
    <rPh sb="0" eb="3">
      <t>シミンゼイ</t>
    </rPh>
    <rPh sb="3" eb="5">
      <t>ゲンゼイ</t>
    </rPh>
    <rPh sb="5" eb="6">
      <t>ホ</t>
    </rPh>
    <rPh sb="8" eb="9">
      <t>サイ</t>
    </rPh>
    <phoneticPr fontId="3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</si>
  <si>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3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</si>
  <si>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3"/>
  </si>
  <si>
    <t xml:space="preserve">124．普通会計における歳入歳出決算状況    </t>
    <phoneticPr fontId="3"/>
  </si>
  <si>
    <t>令和2年度</t>
    <rPh sb="0" eb="1">
      <t>レイワ</t>
    </rPh>
    <rPh sb="3" eb="5">
      <t>ネンド</t>
    </rPh>
    <phoneticPr fontId="3"/>
  </si>
  <si>
    <t>総額</t>
    <rPh sb="0" eb="2">
      <t>ソウガク</t>
    </rPh>
    <phoneticPr fontId="3"/>
  </si>
  <si>
    <t>一般財源</t>
    <rPh sb="0" eb="1">
      <t>イッパン</t>
    </rPh>
    <rPh sb="1" eb="3">
      <t>ザイゲン</t>
    </rPh>
    <phoneticPr fontId="3"/>
  </si>
  <si>
    <t>歳入総額</t>
    <rPh sb="0" eb="1">
      <t>サイニュウ</t>
    </rPh>
    <rPh sb="1" eb="3">
      <t>ソウガク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</si>
  <si>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</si>
  <si>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3"/>
  </si>
  <si>
    <t>法人事業税交付金</t>
    <rPh sb="0" eb="5">
      <t>ホウジンジギョウゼイ</t>
    </rPh>
    <rPh sb="5" eb="8">
      <t>コウフキン</t>
    </rPh>
    <phoneticPr fontId="5"/>
  </si>
  <si>
    <t>使用料</t>
    <phoneticPr fontId="3"/>
  </si>
  <si>
    <t>手数料</t>
    <phoneticPr fontId="3"/>
  </si>
  <si>
    <t>地方債</t>
    <phoneticPr fontId="3"/>
  </si>
  <si>
    <t>歳出総額</t>
    <rPh sb="0" eb="1">
      <t>サイシュツ</t>
    </rPh>
    <rPh sb="1" eb="3">
      <t>ソウガク</t>
    </rPh>
    <phoneticPr fontId="3"/>
  </si>
  <si>
    <t>人件費</t>
    <phoneticPr fontId="3"/>
  </si>
  <si>
    <t>扶助費</t>
    <phoneticPr fontId="3"/>
  </si>
  <si>
    <t>公債費</t>
    <phoneticPr fontId="3"/>
  </si>
  <si>
    <t>義務的経費小計</t>
    <rPh sb="0" eb="2">
      <t>ギムテキ</t>
    </rPh>
    <rPh sb="2" eb="4">
      <t>ケイヒ</t>
    </rPh>
    <rPh sb="4" eb="6">
      <t>ショウケイ</t>
    </rPh>
    <phoneticPr fontId="3"/>
  </si>
  <si>
    <t>物件費</t>
    <phoneticPr fontId="3"/>
  </si>
  <si>
    <t>維持補修費</t>
    <phoneticPr fontId="3"/>
  </si>
  <si>
    <t>補助費等</t>
    <phoneticPr fontId="3"/>
  </si>
  <si>
    <t>経常的繰出金等</t>
    <rPh sb="6" eb="7">
      <t>トウ</t>
    </rPh>
    <phoneticPr fontId="3"/>
  </si>
  <si>
    <t>経常的経費小計</t>
    <rPh sb="0" eb="2">
      <t>ケイジョウテキ</t>
    </rPh>
    <rPh sb="2" eb="4">
      <t>ケイヒ</t>
    </rPh>
    <rPh sb="4" eb="6">
      <t>ショウケイ</t>
    </rPh>
    <phoneticPr fontId="3"/>
  </si>
  <si>
    <t>積立金</t>
    <phoneticPr fontId="3"/>
  </si>
  <si>
    <t>投資及び出資金貸付金</t>
    <phoneticPr fontId="3"/>
  </si>
  <si>
    <t>繰出金(経常的繰出金除く)</t>
  </si>
  <si>
    <t>前年度繰上充用金</t>
    <phoneticPr fontId="3"/>
  </si>
  <si>
    <t>投資的経費</t>
    <phoneticPr fontId="3"/>
  </si>
  <si>
    <t>予備費</t>
    <phoneticPr fontId="3"/>
  </si>
  <si>
    <t>資料　財務部財政課</t>
    <rPh sb="3" eb="5">
      <t>ザイム</t>
    </rPh>
    <rPh sb="5" eb="6">
      <t>ブ</t>
    </rPh>
    <rPh sb="6" eb="8">
      <t>ザイセイ</t>
    </rPh>
    <rPh sb="8" eb="9">
      <t>カ</t>
    </rPh>
    <phoneticPr fontId="3"/>
  </si>
  <si>
    <t>125．普通会計決算額の推移</t>
    <phoneticPr fontId="3"/>
  </si>
  <si>
    <t>年度</t>
    <rPh sb="0" eb="2">
      <t>ネンド</t>
    </rPh>
    <phoneticPr fontId="3"/>
  </si>
  <si>
    <t>歳入総額
(1)</t>
    <rPh sb="0" eb="2">
      <t>サイニュウ</t>
    </rPh>
    <rPh sb="2" eb="4">
      <t>ソウガク</t>
    </rPh>
    <phoneticPr fontId="3"/>
  </si>
  <si>
    <t>歳出総額
(2)</t>
  </si>
  <si>
    <t>歳入歳出差引額　(1)-(2)　　　(3)</t>
  </si>
  <si>
    <t>翌年度へ繰り　　　　　  越すべき財源　　　　(4)</t>
  </si>
  <si>
    <t>実質収支額　    (3)-(4)
(5)</t>
    <phoneticPr fontId="5"/>
  </si>
  <si>
    <t>単年度収支
(6)</t>
    <rPh sb="4" eb="5">
      <t>シ</t>
    </rPh>
    <phoneticPr fontId="3"/>
  </si>
  <si>
    <t>積立金
(7)</t>
    <rPh sb="2" eb="3">
      <t>キン</t>
    </rPh>
    <phoneticPr fontId="3"/>
  </si>
  <si>
    <t>繰上償還金
(8)</t>
  </si>
  <si>
    <t>積　立　金
取り崩し額
(9)</t>
    <rPh sb="6" eb="7">
      <t>ト</t>
    </rPh>
    <rPh sb="8" eb="9">
      <t>クズ</t>
    </rPh>
    <phoneticPr fontId="3"/>
  </si>
  <si>
    <t>実質単年度収支
(6)+(7)+(8)-(9)
(10)</t>
  </si>
  <si>
    <t>令和</t>
    <rPh sb="0" eb="1">
      <t>レイワ</t>
    </rPh>
    <phoneticPr fontId="5"/>
  </si>
  <si>
    <t>年度</t>
    <phoneticPr fontId="3"/>
  </si>
  <si>
    <t>126．普通会計等における財政力の状況</t>
    <rPh sb="4" eb="6">
      <t>フツウ</t>
    </rPh>
    <rPh sb="6" eb="8">
      <t>カイケイ</t>
    </rPh>
    <rPh sb="8" eb="9">
      <t>トウ</t>
    </rPh>
    <rPh sb="13" eb="16">
      <t>ザイセイリョク</t>
    </rPh>
    <rPh sb="17" eb="19">
      <t>ジョウキョウ</t>
    </rPh>
    <phoneticPr fontId="3"/>
  </si>
  <si>
    <t>基準財政         需 要 額  　　</t>
    <phoneticPr fontId="3"/>
  </si>
  <si>
    <t xml:space="preserve">基準財政    収 入 額  </t>
    <phoneticPr fontId="3"/>
  </si>
  <si>
    <t xml:space="preserve">標準財政    規    模  </t>
    <phoneticPr fontId="3"/>
  </si>
  <si>
    <t>財政力指数</t>
    <phoneticPr fontId="3"/>
  </si>
  <si>
    <t>実質収支      比    率</t>
    <phoneticPr fontId="3"/>
  </si>
  <si>
    <t>経常収支
比　　率</t>
    <rPh sb="0" eb="2">
      <t>ケイジョウ</t>
    </rPh>
    <rPh sb="2" eb="4">
      <t>シュウシ</t>
    </rPh>
    <rPh sb="5" eb="6">
      <t>ヒ</t>
    </rPh>
    <rPh sb="8" eb="9">
      <t>リツ</t>
    </rPh>
    <phoneticPr fontId="4"/>
  </si>
  <si>
    <t>実質赤字
比　　率</t>
    <rPh sb="0" eb="2">
      <t>ジッシツ</t>
    </rPh>
    <rPh sb="2" eb="4">
      <t>アカジ</t>
    </rPh>
    <rPh sb="5" eb="6">
      <t>ヒ</t>
    </rPh>
    <rPh sb="8" eb="9">
      <t>リツ</t>
    </rPh>
    <phoneticPr fontId="3"/>
  </si>
  <si>
    <t>連結実質
赤字比率</t>
    <rPh sb="0" eb="1">
      <t>レンケツ</t>
    </rPh>
    <rPh sb="1" eb="3">
      <t>ジッシツ</t>
    </rPh>
    <rPh sb="5" eb="7">
      <t>アカジ</t>
    </rPh>
    <phoneticPr fontId="3"/>
  </si>
  <si>
    <t>実質公債費
比   　 率</t>
    <rPh sb="0" eb="2">
      <t>ジッシツ</t>
    </rPh>
    <rPh sb="2" eb="5">
      <t>コウサイヒ</t>
    </rPh>
    <phoneticPr fontId="3"/>
  </si>
  <si>
    <t>将来負担    比　　率</t>
    <rPh sb="0" eb="2">
      <t>ショウライ</t>
    </rPh>
    <phoneticPr fontId="3"/>
  </si>
  <si>
    <t xml:space="preserve">積立金    現在高  </t>
    <phoneticPr fontId="3"/>
  </si>
  <si>
    <t xml:space="preserve">地方債
現在高   </t>
    <phoneticPr fontId="3"/>
  </si>
  <si>
    <t>債務負担行為
支出予定額</t>
    <rPh sb="0" eb="1">
      <t>サイム</t>
    </rPh>
    <rPh sb="1" eb="3">
      <t>フタン</t>
    </rPh>
    <rPh sb="3" eb="4">
      <t>ギョウ</t>
    </rPh>
    <rPh sb="5" eb="6">
      <t>イ</t>
    </rPh>
    <rPh sb="7" eb="9">
      <t>シシュツ</t>
    </rPh>
    <rPh sb="9" eb="11">
      <t>ヨテイ</t>
    </rPh>
    <rPh sb="11" eb="12">
      <t>ガク</t>
    </rPh>
    <phoneticPr fontId="4"/>
  </si>
  <si>
    <t>収益事業    収 入 額</t>
    <phoneticPr fontId="3"/>
  </si>
  <si>
    <t>(千円)</t>
  </si>
  <si>
    <t>(%)</t>
  </si>
  <si>
    <t>127．市営競輪開催状況</t>
    <phoneticPr fontId="3"/>
  </si>
  <si>
    <t>年・月</t>
    <phoneticPr fontId="3"/>
  </si>
  <si>
    <t>開催
日数</t>
    <phoneticPr fontId="3"/>
  </si>
  <si>
    <t>入場者数</t>
    <phoneticPr fontId="3"/>
  </si>
  <si>
    <t>電話投票利用者数</t>
    <phoneticPr fontId="3"/>
  </si>
  <si>
    <t>車券売上高</t>
    <phoneticPr fontId="3"/>
  </si>
  <si>
    <t>1日当たり
入場者数</t>
    <phoneticPr fontId="3"/>
  </si>
  <si>
    <t>1日当たり
車券売上高</t>
    <phoneticPr fontId="3"/>
  </si>
  <si>
    <t>1人当たり
購 入 額</t>
    <rPh sb="8" eb="9">
      <t>ニュウ</t>
    </rPh>
    <phoneticPr fontId="3"/>
  </si>
  <si>
    <t>(1)</t>
    <phoneticPr fontId="3"/>
  </si>
  <si>
    <t>(2)</t>
    <phoneticPr fontId="3"/>
  </si>
  <si>
    <t>(3)</t>
    <phoneticPr fontId="3"/>
  </si>
  <si>
    <t>(4)</t>
    <phoneticPr fontId="3"/>
  </si>
  <si>
    <t>(2)/(1)</t>
  </si>
  <si>
    <t>(4)/(1)</t>
  </si>
  <si>
    <t>(4)/[(2)+(3)]</t>
  </si>
  <si>
    <t>令和3年</t>
    <rPh sb="0" eb="2">
      <t>レイワ</t>
    </rPh>
    <phoneticPr fontId="3"/>
  </si>
  <si>
    <t>月</t>
    <rPh sb="0" eb="1">
      <t>ガツ</t>
    </rPh>
    <phoneticPr fontId="2"/>
  </si>
  <si>
    <t>令和4年</t>
    <rPh sb="0" eb="2">
      <t>レイワ</t>
    </rPh>
    <phoneticPr fontId="3"/>
  </si>
  <si>
    <t>－</t>
  </si>
  <si>
    <t>令和5年</t>
    <rPh sb="0" eb="2">
      <t>レイワ</t>
    </rPh>
    <phoneticPr fontId="3"/>
  </si>
  <si>
    <t>令和6年</t>
    <rPh sb="0" eb="2">
      <t>レイワ</t>
    </rPh>
    <phoneticPr fontId="3"/>
  </si>
  <si>
    <t>令和7年</t>
    <rPh sb="0" eb="2">
      <t>レイワ</t>
    </rPh>
    <phoneticPr fontId="3"/>
  </si>
  <si>
    <t>資料　経済振興部公営競技事務所</t>
    <rPh sb="3" eb="5">
      <t>ケイザイ</t>
    </rPh>
    <rPh sb="5" eb="7">
      <t>シンコウ</t>
    </rPh>
    <rPh sb="7" eb="8">
      <t>ブ</t>
    </rPh>
    <rPh sb="8" eb="10">
      <t>コウエイ</t>
    </rPh>
    <rPh sb="10" eb="12">
      <t>キョウギ</t>
    </rPh>
    <rPh sb="12" eb="14">
      <t>ジム</t>
    </rPh>
    <rPh sb="14" eb="15">
      <t>ショ</t>
    </rPh>
    <phoneticPr fontId="3"/>
  </si>
  <si>
    <t>128．市職員数</t>
    <phoneticPr fontId="3"/>
  </si>
  <si>
    <t>各年4月1日現在</t>
    <phoneticPr fontId="3"/>
  </si>
  <si>
    <t>年</t>
    <phoneticPr fontId="3"/>
  </si>
  <si>
    <t>総数</t>
    <rPh sb="0" eb="1">
      <t>ソウ</t>
    </rPh>
    <phoneticPr fontId="3"/>
  </si>
  <si>
    <t>一般職員</t>
    <rPh sb="0" eb="2">
      <t>イッパン</t>
    </rPh>
    <rPh sb="2" eb="4">
      <t>ショクイン</t>
    </rPh>
    <phoneticPr fontId="3"/>
  </si>
  <si>
    <t>教育公務員</t>
  </si>
  <si>
    <t>再任用職員</t>
    <rPh sb="0" eb="3">
      <t>サイニンヨウ</t>
    </rPh>
    <phoneticPr fontId="3"/>
  </si>
  <si>
    <t>うち　　　　　</t>
    <phoneticPr fontId="3"/>
  </si>
  <si>
    <t>技能労務職員</t>
  </si>
  <si>
    <t>消防職員</t>
    <phoneticPr fontId="3"/>
  </si>
  <si>
    <t>年</t>
    <rPh sb="0" eb="1">
      <t>ネン</t>
    </rPh>
    <phoneticPr fontId="3"/>
  </si>
  <si>
    <t>資料　総務部人事課</t>
    <phoneticPr fontId="3"/>
  </si>
  <si>
    <t>129．戸籍、住民票等各種証明書交付状況</t>
    <phoneticPr fontId="3"/>
  </si>
  <si>
    <t>年度</t>
    <rPh sb="0" eb="1">
      <t>ネンド</t>
    </rPh>
    <phoneticPr fontId="3"/>
  </si>
  <si>
    <t>戸籍謄本</t>
    <rPh sb="0" eb="1">
      <t>コセキ</t>
    </rPh>
    <rPh sb="1" eb="3">
      <t>トウホン</t>
    </rPh>
    <phoneticPr fontId="3"/>
  </si>
  <si>
    <t>除籍謄本</t>
    <phoneticPr fontId="3"/>
  </si>
  <si>
    <t>戸籍抄本</t>
    <phoneticPr fontId="3"/>
  </si>
  <si>
    <t>除籍抄本</t>
    <phoneticPr fontId="3"/>
  </si>
  <si>
    <t>印鑑登録証明</t>
    <rPh sb="2" eb="4">
      <t>トウロク</t>
    </rPh>
    <rPh sb="4" eb="6">
      <t>ショウメイ</t>
    </rPh>
    <phoneticPr fontId="3"/>
  </si>
  <si>
    <t>身分証明</t>
    <phoneticPr fontId="3"/>
  </si>
  <si>
    <t>住民票の写し</t>
    <rPh sb="4" eb="5">
      <t>ウツ</t>
    </rPh>
    <phoneticPr fontId="3"/>
  </si>
  <si>
    <t>戸籍附票の写し</t>
    <rPh sb="5" eb="6">
      <t>ウツ</t>
    </rPh>
    <phoneticPr fontId="3"/>
  </si>
  <si>
    <t>転出証明</t>
    <phoneticPr fontId="3"/>
  </si>
  <si>
    <t>臨時運行許可</t>
    <rPh sb="2" eb="4">
      <t>ウンコウ</t>
    </rPh>
    <rPh sb="4" eb="6">
      <t>キョカ</t>
    </rPh>
    <phoneticPr fontId="3"/>
  </si>
  <si>
    <t>注）　1．この表は各証明書の発行通数を表したもの(公用含む)。</t>
    <phoneticPr fontId="2"/>
  </si>
  <si>
    <t>　　　2．戸籍謄本・除籍謄本・住民票の写しについては、広域交付を含む。</t>
    <rPh sb="5" eb="7">
      <t>コセキ</t>
    </rPh>
    <rPh sb="7" eb="9">
      <t>トウホン</t>
    </rPh>
    <rPh sb="9" eb="13">
      <t>ジョセキトウホン</t>
    </rPh>
    <rPh sb="14" eb="17">
      <t>ジュウミンヒョウ</t>
    </rPh>
    <rPh sb="18" eb="19">
      <t>ウツ</t>
    </rPh>
    <rPh sb="26" eb="30">
      <t>コウイキコウフ</t>
    </rPh>
    <rPh sb="31" eb="32">
      <t>フク</t>
    </rPh>
    <phoneticPr fontId="2"/>
  </si>
  <si>
    <t>資料　市民部市民課</t>
    <phoneticPr fontId="3"/>
  </si>
  <si>
    <t>130．民事・法律相談受付件数</t>
    <phoneticPr fontId="3"/>
  </si>
  <si>
    <t>総数</t>
    <rPh sb="0" eb="2">
      <t>ソウスウ</t>
    </rPh>
    <phoneticPr fontId="3"/>
  </si>
  <si>
    <t>不動産売買</t>
    <rPh sb="3" eb="5">
      <t>バイバイ</t>
    </rPh>
    <phoneticPr fontId="3"/>
  </si>
  <si>
    <t>借地借家</t>
  </si>
  <si>
    <t>相続</t>
    <rPh sb="0" eb="2">
      <t>ソウゾク</t>
    </rPh>
    <phoneticPr fontId="3"/>
  </si>
  <si>
    <t>離婚</t>
    <rPh sb="0" eb="2">
      <t>リコン</t>
    </rPh>
    <phoneticPr fontId="3"/>
  </si>
  <si>
    <t>身上</t>
    <rPh sb="0" eb="2">
      <t>シンジョウ</t>
    </rPh>
    <phoneticPr fontId="3"/>
  </si>
  <si>
    <t>損害賠償</t>
  </si>
  <si>
    <t>税金</t>
    <rPh sb="0" eb="2">
      <t>ゼイキン</t>
    </rPh>
    <phoneticPr fontId="3"/>
  </si>
  <si>
    <t>金銭</t>
    <rPh sb="0" eb="2">
      <t>キンセン</t>
    </rPh>
    <phoneticPr fontId="3"/>
  </si>
  <si>
    <t>契約</t>
    <rPh sb="0" eb="2">
      <t>ケイヤク</t>
    </rPh>
    <phoneticPr fontId="3"/>
  </si>
  <si>
    <t>相隣</t>
    <phoneticPr fontId="3"/>
  </si>
  <si>
    <t>登記</t>
    <rPh sb="0" eb="2">
      <t>トウキ</t>
    </rPh>
    <phoneticPr fontId="3"/>
  </si>
  <si>
    <t>戸籍</t>
    <rPh sb="0" eb="2">
      <t>コセキ</t>
    </rPh>
    <phoneticPr fontId="3"/>
  </si>
  <si>
    <t>交通事故</t>
  </si>
  <si>
    <t>訴訟</t>
    <rPh sb="0" eb="2">
      <t>ソショウ</t>
    </rPh>
    <phoneticPr fontId="3"/>
  </si>
  <si>
    <t>注）　金銭に消費者金融等を含む。</t>
  </si>
  <si>
    <t>資料　総合政策部広報広聴課広聴担当室</t>
    <rPh sb="3" eb="5">
      <t>ソウゴウ</t>
    </rPh>
    <rPh sb="5" eb="7">
      <t>セイサク</t>
    </rPh>
    <rPh sb="8" eb="10">
      <t>コウホウ</t>
    </rPh>
    <rPh sb="10" eb="12">
      <t>コウチョウ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</si>
</sst>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;&quot;△&quot;#,###;&quot;－&quot;;@"/>
    <numFmt numFmtId="177" formatCode="#,###.00;&quot;△&quot;#,###.00;&quot;－&quot;;@"/>
    <numFmt numFmtId="178" formatCode="#,##0_);[Red]\(#,##0\)"/>
    <numFmt numFmtId="179" formatCode="#,##0;&quot;△ &quot;#,##0"/>
    <numFmt numFmtId="180" formatCode="#,##0.000;&quot;△ &quot;#,##0.000"/>
    <numFmt numFmtId="181" formatCode="#,##0.0;&quot;△ &quot;#,##0.0"/>
    <numFmt numFmtId="182" formatCode="#,###.0;&quot;△&quot;#,###.0;&quot;－&quot;;@"/>
  </numFmts>
  <fonts count="20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rgb="FF000000"/>
      <name val="ＭＳ 明朝"/>
      <family val="1"/>
      <charset val="128"/>
    </font>
    <font>
      <sz val="10.4"/>
      <color rgb="FF000000"/>
      <name val="ＭＳ 明朝"/>
      <family val="1"/>
      <charset val="128"/>
    </font>
    <font>
      <b/>
      <sz val="13"/>
      <color rgb="FF000000"/>
      <name val="ＭＳ 明朝"/>
      <family val="1"/>
      <charset val="128"/>
    </font>
    <font>
      <b/>
      <sz val="10.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  <font>
      <b/>
      <sz val="10.4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4"/>
      <color rgb="FFFF0000"/>
      <name val="ＭＳ 明朝"/>
      <family val="1"/>
      <charset val="128"/>
    </font>
    <font>
      <sz val="10.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176" fontId="7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vertical="center"/>
    </xf>
    <xf numFmtId="176" fontId="10" fillId="0" borderId="2" xfId="1" quotePrefix="1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 vertical="center"/>
    </xf>
    <xf numFmtId="176" fontId="11" fillId="0" borderId="3" xfId="2" applyNumberFormat="1" applyFont="1" applyFill="1" applyBorder="1" applyAlignment="1">
      <alignment horizontal="right" vertical="center"/>
    </xf>
    <xf numFmtId="176" fontId="12" fillId="0" borderId="3" xfId="1" applyNumberFormat="1" applyFont="1" applyFill="1" applyBorder="1" applyAlignment="1">
      <alignment horizontal="right" vertical="center"/>
    </xf>
    <xf numFmtId="176" fontId="10" fillId="0" borderId="0" xfId="2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10" xfId="2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right" vertical="center"/>
    </xf>
    <xf numFmtId="176" fontId="10" fillId="0" borderId="0" xfId="1" quotePrefix="1" applyNumberFormat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quotePrefix="1" applyNumberFormat="1" applyFont="1" applyFill="1" applyAlignment="1">
      <alignment horizontal="left" vertical="center"/>
    </xf>
    <xf numFmtId="176" fontId="10" fillId="0" borderId="0" xfId="1" applyNumberFormat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vertical="center"/>
    </xf>
    <xf numFmtId="176" fontId="10" fillId="0" borderId="6" xfId="2" quotePrefix="1" applyNumberFormat="1" applyFont="1" applyFill="1" applyBorder="1" applyAlignment="1">
      <alignment horizontal="center" vertical="center"/>
    </xf>
    <xf numFmtId="176" fontId="10" fillId="0" borderId="9" xfId="2" quotePrefix="1" applyNumberFormat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10" fillId="0" borderId="13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9" xfId="1" applyNumberFormat="1" applyFont="1" applyFill="1" applyBorder="1" applyAlignment="1">
      <alignment horizontal="center" vertical="center"/>
    </xf>
    <xf numFmtId="0" fontId="7" fillId="0" borderId="0" xfId="1" applyFont="1" applyFill="1"/>
    <xf numFmtId="176" fontId="6" fillId="0" borderId="0" xfId="1" quotePrefix="1" applyNumberFormat="1" applyFont="1" applyFill="1" applyBorder="1" applyAlignment="1">
      <alignment horizontal="center" vertical="center"/>
    </xf>
    <xf numFmtId="176" fontId="10" fillId="0" borderId="0" xfId="1" applyNumberFormat="1" applyFont="1" applyFill="1"/>
    <xf numFmtId="176" fontId="7" fillId="0" borderId="0" xfId="1" applyNumberFormat="1" applyFont="1" applyFill="1"/>
    <xf numFmtId="176" fontId="10" fillId="0" borderId="14" xfId="1" quotePrefix="1" applyNumberFormat="1" applyFont="1" applyFill="1" applyBorder="1" applyAlignment="1">
      <alignment horizontal="center" vertical="center"/>
    </xf>
    <xf numFmtId="0" fontId="11" fillId="0" borderId="14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vertical="center"/>
    </xf>
    <xf numFmtId="0" fontId="13" fillId="0" borderId="5" xfId="1" applyNumberFormat="1" applyFont="1" applyFill="1" applyBorder="1" applyAlignment="1">
      <alignment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vertical="center"/>
    </xf>
    <xf numFmtId="0" fontId="10" fillId="0" borderId="8" xfId="1" applyNumberFormat="1" applyFont="1" applyFill="1" applyBorder="1" applyAlignment="1">
      <alignment vertical="center"/>
    </xf>
    <xf numFmtId="0" fontId="10" fillId="0" borderId="5" xfId="1" quotePrefix="1" applyNumberFormat="1" applyFont="1" applyFill="1" applyBorder="1" applyAlignment="1">
      <alignment vertical="center"/>
    </xf>
    <xf numFmtId="0" fontId="10" fillId="0" borderId="8" xfId="1" quotePrefix="1" applyNumberFormat="1" applyFont="1" applyFill="1" applyBorder="1" applyAlignment="1">
      <alignment vertical="center"/>
    </xf>
    <xf numFmtId="176" fontId="10" fillId="0" borderId="5" xfId="2" quotePrefix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vertical="center"/>
    </xf>
    <xf numFmtId="0" fontId="14" fillId="0" borderId="5" xfId="1" applyNumberFormat="1" applyFont="1" applyFill="1" applyBorder="1" applyAlignment="1">
      <alignment vertical="center" wrapText="1" shrinkToFit="1"/>
    </xf>
    <xf numFmtId="0" fontId="14" fillId="0" borderId="8" xfId="1" applyNumberFormat="1" applyFont="1" applyFill="1" applyBorder="1" applyAlignment="1">
      <alignment vertical="center" wrapText="1" shrinkToFit="1"/>
    </xf>
    <xf numFmtId="0" fontId="10" fillId="0" borderId="2" xfId="1" applyNumberFormat="1" applyFont="1" applyFill="1" applyBorder="1" applyAlignment="1">
      <alignment vertical="center"/>
    </xf>
    <xf numFmtId="0" fontId="10" fillId="0" borderId="6" xfId="1" applyNumberFormat="1" applyFont="1" applyFill="1" applyBorder="1" applyAlignment="1">
      <alignment vertical="center"/>
    </xf>
    <xf numFmtId="0" fontId="10" fillId="0" borderId="9" xfId="1" applyNumberFormat="1" applyFont="1" applyFill="1" applyBorder="1" applyAlignment="1">
      <alignment vertical="center"/>
    </xf>
    <xf numFmtId="176" fontId="10" fillId="0" borderId="14" xfId="1" quotePrefix="1" applyNumberFormat="1" applyFont="1" applyFill="1" applyBorder="1" applyAlignment="1">
      <alignment horizontal="center" vertical="center"/>
    </xf>
    <xf numFmtId="176" fontId="6" fillId="0" borderId="0" xfId="1" quotePrefix="1" applyNumberFormat="1" applyFont="1" applyFill="1" applyAlignment="1">
      <alignment horizontal="left" vertical="center"/>
    </xf>
    <xf numFmtId="176" fontId="11" fillId="0" borderId="1" xfId="2" applyNumberFormat="1" applyFont="1" applyFill="1" applyBorder="1" applyAlignment="1">
      <alignment horizontal="right" vertical="center"/>
    </xf>
    <xf numFmtId="176" fontId="10" fillId="0" borderId="4" xfId="2" applyNumberFormat="1" applyFont="1" applyFill="1" applyBorder="1" applyAlignment="1">
      <alignment horizontal="right" vertical="center"/>
    </xf>
    <xf numFmtId="176" fontId="10" fillId="0" borderId="0" xfId="1" applyNumberFormat="1" applyFont="1" applyFill="1" applyAlignment="1">
      <alignment horizontal="right" vertical="center"/>
    </xf>
    <xf numFmtId="176" fontId="10" fillId="0" borderId="4" xfId="1" applyNumberFormat="1" applyFont="1" applyFill="1" applyBorder="1" applyAlignment="1">
      <alignment horizontal="right" vertical="center"/>
    </xf>
    <xf numFmtId="176" fontId="10" fillId="0" borderId="7" xfId="2" applyNumberFormat="1" applyFont="1" applyFill="1" applyBorder="1" applyAlignment="1">
      <alignment horizontal="right" vertical="center"/>
    </xf>
    <xf numFmtId="176" fontId="11" fillId="0" borderId="4" xfId="2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9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 wrapText="1"/>
    </xf>
    <xf numFmtId="176" fontId="10" fillId="0" borderId="1" xfId="1" applyNumberFormat="1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right" vertical="center"/>
    </xf>
    <xf numFmtId="0" fontId="7" fillId="0" borderId="0" xfId="1" applyFont="1" applyAlignment="1">
      <alignment vertical="center"/>
    </xf>
    <xf numFmtId="176" fontId="10" fillId="0" borderId="2" xfId="1" quotePrefix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  <xf numFmtId="176" fontId="10" fillId="0" borderId="3" xfId="1" quotePrefix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2" fillId="0" borderId="6" xfId="1" quotePrefix="1" applyNumberFormat="1" applyFont="1" applyBorder="1" applyAlignment="1">
      <alignment horizontal="left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10" fillId="0" borderId="0" xfId="1" quotePrefix="1" applyNumberFormat="1" applyFont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7" fillId="0" borderId="6" xfId="1" quotePrefix="1" applyNumberFormat="1" applyFont="1" applyBorder="1" applyAlignment="1">
      <alignment horizontal="left" vertical="center"/>
    </xf>
    <xf numFmtId="176" fontId="7" fillId="0" borderId="6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horizontal="right" vertical="center"/>
    </xf>
    <xf numFmtId="176" fontId="7" fillId="0" borderId="6" xfId="1" quotePrefix="1" applyNumberFormat="1" applyFont="1" applyBorder="1" applyAlignment="1">
      <alignment vertical="center"/>
    </xf>
    <xf numFmtId="176" fontId="17" fillId="0" borderId="4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8" fontId="7" fillId="0" borderId="0" xfId="4" applyFont="1" applyFill="1" applyBorder="1" applyAlignment="1">
      <alignment vertical="center"/>
    </xf>
    <xf numFmtId="176" fontId="7" fillId="0" borderId="0" xfId="1" applyNumberFormat="1" applyFont="1" applyAlignment="1">
      <alignment horizontal="left" vertical="center"/>
    </xf>
    <xf numFmtId="177" fontId="10" fillId="0" borderId="5" xfId="1" applyNumberFormat="1" applyFont="1" applyBorder="1" applyAlignment="1">
      <alignment horizontal="right" vertical="center"/>
    </xf>
    <xf numFmtId="176" fontId="1" fillId="0" borderId="0" xfId="1" applyNumberFormat="1" applyAlignment="1">
      <alignment horizontal="left" vertical="center"/>
    </xf>
    <xf numFmtId="176" fontId="1" fillId="0" borderId="5" xfId="1" applyNumberFormat="1" applyBorder="1" applyAlignment="1">
      <alignment horizontal="center" vertical="center"/>
    </xf>
    <xf numFmtId="176" fontId="10" fillId="0" borderId="5" xfId="1" applyNumberFormat="1" applyFont="1" applyBorder="1" applyAlignment="1">
      <alignment horizontal="right" vertical="distributed"/>
    </xf>
    <xf numFmtId="176" fontId="7" fillId="0" borderId="6" xfId="1" applyNumberFormat="1" applyFont="1" applyBorder="1" applyAlignment="1">
      <alignment horizontal="right" vertical="center"/>
    </xf>
    <xf numFmtId="176" fontId="18" fillId="0" borderId="0" xfId="1" applyNumberFormat="1" applyFont="1" applyAlignment="1">
      <alignment horizontal="left" vertical="center"/>
    </xf>
    <xf numFmtId="176" fontId="18" fillId="0" borderId="5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distributed"/>
    </xf>
    <xf numFmtId="176" fontId="7" fillId="0" borderId="10" xfId="1" applyNumberFormat="1" applyFont="1" applyBorder="1" applyAlignment="1">
      <alignment horizontal="left" vertical="center"/>
    </xf>
    <xf numFmtId="176" fontId="7" fillId="0" borderId="8" xfId="1" applyNumberFormat="1" applyFont="1" applyBorder="1" applyAlignment="1">
      <alignment horizontal="center" vertical="center"/>
    </xf>
    <xf numFmtId="176" fontId="17" fillId="0" borderId="7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38" fontId="6" fillId="0" borderId="0" xfId="1" quotePrefix="1" applyNumberFormat="1" applyFont="1" applyAlignment="1">
      <alignment vertical="center"/>
    </xf>
    <xf numFmtId="38" fontId="7" fillId="0" borderId="0" xfId="1" applyNumberFormat="1" applyFont="1" applyAlignment="1">
      <alignment vertical="center"/>
    </xf>
    <xf numFmtId="38" fontId="7" fillId="0" borderId="0" xfId="1" quotePrefix="1" applyNumberFormat="1" applyFont="1" applyAlignment="1">
      <alignment vertical="center"/>
    </xf>
    <xf numFmtId="178" fontId="7" fillId="0" borderId="12" xfId="1" quotePrefix="1" applyNumberFormat="1" applyFont="1" applyBorder="1" applyAlignment="1">
      <alignment horizontal="right" vertical="center"/>
    </xf>
    <xf numFmtId="178" fontId="7" fillId="0" borderId="12" xfId="1" quotePrefix="1" applyNumberFormat="1" applyFont="1" applyBorder="1" applyAlignment="1">
      <alignment horizontal="center" vertical="center"/>
    </xf>
    <xf numFmtId="178" fontId="7" fillId="0" borderId="12" xfId="1" quotePrefix="1" applyNumberFormat="1" applyFont="1" applyBorder="1" applyAlignment="1">
      <alignment horizontal="left" vertical="center"/>
    </xf>
    <xf numFmtId="178" fontId="7" fillId="0" borderId="11" xfId="1" quotePrefix="1" applyNumberFormat="1" applyFont="1" applyBorder="1" applyAlignment="1">
      <alignment horizontal="right" vertical="center"/>
    </xf>
    <xf numFmtId="178" fontId="7" fillId="0" borderId="15" xfId="1" quotePrefix="1" applyNumberFormat="1" applyFont="1" applyBorder="1" applyAlignment="1">
      <alignment horizontal="left" vertical="center"/>
    </xf>
    <xf numFmtId="38" fontId="7" fillId="0" borderId="10" xfId="1" applyNumberFormat="1" applyFont="1" applyBorder="1" applyAlignment="1">
      <alignment horizontal="center" vertical="center"/>
    </xf>
    <xf numFmtId="38" fontId="7" fillId="0" borderId="9" xfId="1" applyNumberFormat="1" applyFont="1" applyBorder="1" applyAlignment="1">
      <alignment horizontal="center" vertical="center"/>
    </xf>
    <xf numFmtId="38" fontId="7" fillId="0" borderId="6" xfId="1" applyNumberFormat="1" applyFont="1" applyBorder="1" applyAlignment="1">
      <alignment horizontal="center" vertical="center"/>
    </xf>
    <xf numFmtId="38" fontId="7" fillId="0" borderId="8" xfId="1" applyNumberFormat="1" applyFont="1" applyBorder="1" applyAlignment="1">
      <alignment horizontal="center" vertical="center"/>
    </xf>
    <xf numFmtId="38" fontId="7" fillId="0" borderId="5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right" vertical="center"/>
    </xf>
    <xf numFmtId="176" fontId="12" fillId="0" borderId="3" xfId="1" applyNumberFormat="1" applyFont="1" applyBorder="1" applyAlignment="1">
      <alignment horizontal="right" vertical="center"/>
    </xf>
    <xf numFmtId="179" fontId="12" fillId="0" borderId="3" xfId="1" applyNumberFormat="1" applyFont="1" applyBorder="1" applyAlignment="1">
      <alignment horizontal="right" vertical="center"/>
    </xf>
    <xf numFmtId="179" fontId="12" fillId="0" borderId="1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horizontal="right" vertical="center"/>
    </xf>
    <xf numFmtId="179" fontId="7" fillId="0" borderId="4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horizontal="right" vertical="center"/>
    </xf>
    <xf numFmtId="179" fontId="7" fillId="0" borderId="10" xfId="1" applyNumberFormat="1" applyFont="1" applyBorder="1" applyAlignment="1">
      <alignment vertical="center"/>
    </xf>
    <xf numFmtId="179" fontId="7" fillId="0" borderId="10" xfId="1" applyNumberFormat="1" applyFont="1" applyBorder="1" applyAlignment="1">
      <alignment horizontal="right" vertical="center"/>
    </xf>
    <xf numFmtId="179" fontId="7" fillId="0" borderId="7" xfId="1" applyNumberFormat="1" applyFont="1" applyBorder="1" applyAlignment="1">
      <alignment horizontal="right" vertical="center"/>
    </xf>
    <xf numFmtId="176" fontId="10" fillId="0" borderId="0" xfId="1" quotePrefix="1" applyNumberFormat="1" applyFont="1" applyAlignment="1">
      <alignment horizontal="left" vertical="center"/>
    </xf>
    <xf numFmtId="38" fontId="6" fillId="0" borderId="0" xfId="1" quotePrefix="1" applyNumberFormat="1" applyFont="1" applyAlignment="1">
      <alignment horizontal="center" vertical="center"/>
    </xf>
    <xf numFmtId="176" fontId="10" fillId="0" borderId="14" xfId="1" quotePrefix="1" applyNumberFormat="1" applyFont="1" applyBorder="1" applyAlignment="1">
      <alignment horizontal="center" vertical="center"/>
    </xf>
    <xf numFmtId="176" fontId="10" fillId="0" borderId="8" xfId="1" quotePrefix="1" applyNumberFormat="1" applyFont="1" applyBorder="1" applyAlignment="1">
      <alignment horizontal="center" vertical="center"/>
    </xf>
    <xf numFmtId="176" fontId="10" fillId="0" borderId="9" xfId="1" quotePrefix="1" applyNumberFormat="1" applyFont="1" applyBorder="1" applyAlignment="1">
      <alignment horizontal="center" vertical="center"/>
    </xf>
    <xf numFmtId="176" fontId="10" fillId="0" borderId="6" xfId="1" quotePrefix="1" applyNumberFormat="1" applyFont="1" applyBorder="1" applyAlignment="1">
      <alignment horizontal="center" vertical="center"/>
    </xf>
    <xf numFmtId="176" fontId="10" fillId="0" borderId="5" xfId="1" quotePrefix="1" applyNumberFormat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76" fontId="11" fillId="0" borderId="3" xfId="5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vertical="center" shrinkToFit="1"/>
    </xf>
    <xf numFmtId="176" fontId="10" fillId="0" borderId="0" xfId="5" applyNumberFormat="1" applyFont="1" applyFill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76" fontId="10" fillId="0" borderId="4" xfId="5" applyNumberFormat="1" applyFont="1" applyFill="1" applyBorder="1" applyAlignment="1">
      <alignment horizontal="right" vertical="center"/>
    </xf>
    <xf numFmtId="0" fontId="10" fillId="0" borderId="5" xfId="1" applyFont="1" applyBorder="1" applyAlignment="1">
      <alignment horizontal="left" vertical="center" indent="2"/>
    </xf>
    <xf numFmtId="176" fontId="10" fillId="0" borderId="4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vertical="center"/>
    </xf>
    <xf numFmtId="0" fontId="10" fillId="0" borderId="8" xfId="1" applyFont="1" applyBorder="1" applyAlignment="1">
      <alignment horizontal="left" vertical="center" indent="2"/>
    </xf>
    <xf numFmtId="176" fontId="10" fillId="0" borderId="10" xfId="5" applyNumberFormat="1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176" fontId="10" fillId="0" borderId="7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/>
    <xf numFmtId="38" fontId="6" fillId="0" borderId="0" xfId="1" applyNumberFormat="1" applyFont="1" applyAlignment="1">
      <alignment vertical="center"/>
    </xf>
    <xf numFmtId="176" fontId="10" fillId="0" borderId="6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horizontal="right" vertical="center" wrapText="1"/>
    </xf>
    <xf numFmtId="0" fontId="10" fillId="0" borderId="5" xfId="1" applyFont="1" applyBorder="1" applyAlignment="1">
      <alignment horizontal="left" vertical="center"/>
    </xf>
    <xf numFmtId="0" fontId="10" fillId="0" borderId="8" xfId="1" applyFont="1" applyBorder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76" fontId="10" fillId="0" borderId="3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left" vertical="center" indent="7"/>
    </xf>
    <xf numFmtId="0" fontId="10" fillId="0" borderId="5" xfId="1" applyFont="1" applyBorder="1" applyAlignment="1">
      <alignment horizontal="left" vertical="center" indent="4"/>
    </xf>
    <xf numFmtId="20" fontId="10" fillId="0" borderId="5" xfId="1" applyNumberFormat="1" applyFont="1" applyBorder="1" applyAlignment="1">
      <alignment horizontal="left" vertical="center" indent="4"/>
    </xf>
    <xf numFmtId="0" fontId="10" fillId="0" borderId="5" xfId="1" quotePrefix="1" applyFont="1" applyBorder="1" applyAlignment="1">
      <alignment horizontal="left" vertical="center" indent="4"/>
    </xf>
    <xf numFmtId="176" fontId="17" fillId="0" borderId="0" xfId="1" applyNumberFormat="1" applyFont="1" applyAlignment="1">
      <alignment horizontal="right" vertical="center"/>
    </xf>
    <xf numFmtId="176" fontId="10" fillId="0" borderId="10" xfId="1" applyNumberFormat="1" applyFont="1" applyBorder="1" applyAlignment="1">
      <alignment vertical="center"/>
    </xf>
    <xf numFmtId="0" fontId="7" fillId="0" borderId="0" xfId="1" applyFont="1"/>
    <xf numFmtId="176" fontId="10" fillId="0" borderId="2" xfId="1" applyNumberFormat="1" applyFont="1" applyBorder="1" applyAlignment="1">
      <alignment horizontal="center" vertical="center" wrapText="1"/>
    </xf>
    <xf numFmtId="176" fontId="10" fillId="0" borderId="14" xfId="1" applyNumberFormat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center" vertical="center" wrapText="1"/>
    </xf>
    <xf numFmtId="176" fontId="10" fillId="0" borderId="8" xfId="1" applyNumberFormat="1" applyFont="1" applyBorder="1" applyAlignment="1">
      <alignment horizontal="center" vertical="center" wrapText="1"/>
    </xf>
    <xf numFmtId="0" fontId="7" fillId="0" borderId="6" xfId="1" quotePrefix="1" applyFont="1" applyBorder="1" applyAlignment="1">
      <alignment horizontal="center" vertical="center"/>
    </xf>
    <xf numFmtId="0" fontId="7" fillId="0" borderId="0" xfId="1" quotePrefix="1" applyFont="1" applyAlignment="1">
      <alignment horizontal="center" vertical="center"/>
    </xf>
    <xf numFmtId="176" fontId="10" fillId="0" borderId="6" xfId="5" applyNumberFormat="1" applyFont="1" applyFill="1" applyBorder="1" applyAlignment="1">
      <alignment horizontal="right" vertical="center"/>
    </xf>
    <xf numFmtId="176" fontId="10" fillId="0" borderId="3" xfId="5" applyNumberFormat="1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7" fillId="0" borderId="9" xfId="1" quotePrefix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0" fontId="7" fillId="0" borderId="7" xfId="1" quotePrefix="1" applyFont="1" applyBorder="1" applyAlignment="1">
      <alignment horizontal="center" vertical="center"/>
    </xf>
    <xf numFmtId="176" fontId="10" fillId="0" borderId="9" xfId="1" applyNumberFormat="1" applyFont="1" applyBorder="1" applyAlignment="1">
      <alignment vertical="center"/>
    </xf>
    <xf numFmtId="176" fontId="10" fillId="0" borderId="7" xfId="1" applyNumberFormat="1" applyFont="1" applyBorder="1" applyAlignment="1">
      <alignment vertical="center"/>
    </xf>
    <xf numFmtId="0" fontId="10" fillId="0" borderId="0" xfId="1" quotePrefix="1" applyFont="1" applyAlignment="1">
      <alignment horizontal="left" vertical="center"/>
    </xf>
    <xf numFmtId="179" fontId="10" fillId="0" borderId="0" xfId="1" applyNumberFormat="1" applyFont="1" applyAlignment="1">
      <alignment horizontal="left" vertical="center"/>
    </xf>
    <xf numFmtId="179" fontId="10" fillId="0" borderId="0" xfId="1" applyNumberFormat="1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vertical="center"/>
    </xf>
    <xf numFmtId="176" fontId="7" fillId="0" borderId="0" xfId="1" applyNumberFormat="1" applyFont="1"/>
    <xf numFmtId="38" fontId="10" fillId="0" borderId="9" xfId="1" applyNumberFormat="1" applyFont="1" applyBorder="1" applyAlignment="1">
      <alignment horizontal="center" vertical="center" wrapText="1"/>
    </xf>
    <xf numFmtId="38" fontId="10" fillId="0" borderId="9" xfId="1" quotePrefix="1" applyNumberFormat="1" applyFont="1" applyBorder="1" applyAlignment="1">
      <alignment horizontal="center" vertical="center" wrapText="1"/>
    </xf>
    <xf numFmtId="38" fontId="10" fillId="0" borderId="8" xfId="1" applyNumberFormat="1" applyFont="1" applyBorder="1" applyAlignment="1">
      <alignment horizontal="center" vertical="center" wrapText="1"/>
    </xf>
    <xf numFmtId="38" fontId="10" fillId="0" borderId="8" xfId="1" quotePrefix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vertical="center"/>
    </xf>
    <xf numFmtId="180" fontId="10" fillId="0" borderId="0" xfId="1" applyNumberFormat="1" applyFont="1" applyAlignment="1">
      <alignment vertical="center"/>
    </xf>
    <xf numFmtId="181" fontId="10" fillId="0" borderId="0" xfId="1" applyNumberFormat="1" applyFont="1" applyAlignment="1">
      <alignment vertical="center"/>
    </xf>
    <xf numFmtId="182" fontId="10" fillId="0" borderId="0" xfId="1" applyNumberFormat="1" applyFont="1" applyAlignment="1">
      <alignment vertical="center"/>
    </xf>
    <xf numFmtId="38" fontId="10" fillId="0" borderId="0" xfId="5" applyFont="1" applyFill="1" applyBorder="1" applyAlignment="1">
      <alignment vertical="center"/>
    </xf>
    <xf numFmtId="179" fontId="10" fillId="0" borderId="9" xfId="1" applyNumberFormat="1" applyFont="1" applyBorder="1" applyAlignment="1">
      <alignment vertical="center"/>
    </xf>
    <xf numFmtId="179" fontId="10" fillId="0" borderId="10" xfId="1" applyNumberFormat="1" applyFont="1" applyBorder="1" applyAlignment="1">
      <alignment vertical="center"/>
    </xf>
    <xf numFmtId="180" fontId="10" fillId="0" borderId="10" xfId="1" applyNumberFormat="1" applyFont="1" applyBorder="1" applyAlignment="1">
      <alignment vertical="center"/>
    </xf>
    <xf numFmtId="181" fontId="10" fillId="0" borderId="10" xfId="1" applyNumberFormat="1" applyFont="1" applyBorder="1" applyAlignment="1">
      <alignment vertical="center"/>
    </xf>
    <xf numFmtId="182" fontId="10" fillId="0" borderId="10" xfId="1" applyNumberFormat="1" applyFont="1" applyBorder="1" applyAlignment="1">
      <alignment vertical="center"/>
    </xf>
    <xf numFmtId="181" fontId="10" fillId="0" borderId="0" xfId="1" applyNumberFormat="1" applyFont="1" applyAlignment="1">
      <alignment horizontal="left" vertical="center"/>
    </xf>
    <xf numFmtId="38" fontId="10" fillId="0" borderId="0" xfId="1" quotePrefix="1" applyNumberFormat="1" applyFont="1" applyAlignment="1">
      <alignment horizontal="left" vertical="center"/>
    </xf>
    <xf numFmtId="38" fontId="10" fillId="0" borderId="0" xfId="1" applyNumberFormat="1" applyFont="1" applyAlignment="1">
      <alignment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49" fontId="7" fillId="0" borderId="0" xfId="1" applyNumberFormat="1" applyFont="1"/>
    <xf numFmtId="0" fontId="7" fillId="0" borderId="9" xfId="1" applyFont="1" applyBorder="1"/>
    <xf numFmtId="176" fontId="13" fillId="0" borderId="9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0" fontId="7" fillId="0" borderId="6" xfId="1" quotePrefix="1" applyFont="1" applyBorder="1" applyAlignment="1">
      <alignment horizontal="distributed" vertical="center"/>
    </xf>
    <xf numFmtId="0" fontId="7" fillId="0" borderId="0" xfId="1" quotePrefix="1" applyFont="1" applyAlignment="1">
      <alignment vertical="center" shrinkToFit="1"/>
    </xf>
    <xf numFmtId="0" fontId="7" fillId="0" borderId="4" xfId="1" quotePrefix="1" applyFont="1" applyBorder="1" applyAlignment="1">
      <alignment vertical="center" shrinkToFit="1"/>
    </xf>
    <xf numFmtId="176" fontId="19" fillId="0" borderId="0" xfId="1" applyNumberFormat="1" applyFont="1" applyAlignment="1">
      <alignment horizontal="right" vertical="center"/>
    </xf>
    <xf numFmtId="0" fontId="7" fillId="0" borderId="9" xfId="1" quotePrefix="1" applyFont="1" applyBorder="1" applyAlignment="1">
      <alignment horizontal="distributed" vertical="center"/>
    </xf>
    <xf numFmtId="0" fontId="7" fillId="0" borderId="10" xfId="1" quotePrefix="1" applyFont="1" applyBorder="1" applyAlignment="1">
      <alignment vertical="center" shrinkToFit="1"/>
    </xf>
    <xf numFmtId="0" fontId="7" fillId="0" borderId="7" xfId="1" quotePrefix="1" applyFont="1" applyBorder="1" applyAlignment="1">
      <alignment vertical="center" shrinkToFit="1"/>
    </xf>
    <xf numFmtId="176" fontId="7" fillId="0" borderId="7" xfId="1" applyNumberFormat="1" applyFont="1" applyBorder="1" applyAlignment="1">
      <alignment horizontal="right" vertical="center"/>
    </xf>
    <xf numFmtId="0" fontId="7" fillId="0" borderId="0" xfId="1" quotePrefix="1" applyFont="1" applyAlignment="1">
      <alignment horizontal="left" vertical="center"/>
    </xf>
    <xf numFmtId="0" fontId="10" fillId="0" borderId="12" xfId="1" applyFont="1" applyBorder="1" applyAlignme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quotePrefix="1" applyFont="1" applyBorder="1" applyAlignment="1">
      <alignment vertical="center"/>
    </xf>
    <xf numFmtId="0" fontId="10" fillId="0" borderId="0" xfId="1" quotePrefix="1" applyFont="1" applyAlignment="1">
      <alignment horizontal="center" vertical="center"/>
    </xf>
    <xf numFmtId="38" fontId="10" fillId="0" borderId="6" xfId="5" applyFont="1" applyFill="1" applyBorder="1" applyAlignment="1">
      <alignment horizontal="right"/>
    </xf>
    <xf numFmtId="38" fontId="10" fillId="0" borderId="0" xfId="5" applyFont="1" applyFill="1" applyBorder="1" applyAlignment="1">
      <alignment horizontal="right"/>
    </xf>
    <xf numFmtId="38" fontId="10" fillId="0" borderId="4" xfId="5" applyFont="1" applyFill="1" applyBorder="1" applyAlignment="1">
      <alignment horizontal="right"/>
    </xf>
    <xf numFmtId="0" fontId="10" fillId="0" borderId="6" xfId="1" quotePrefix="1" applyFont="1" applyBorder="1" applyAlignment="1">
      <alignment horizontal="center" vertical="center"/>
    </xf>
    <xf numFmtId="0" fontId="10" fillId="0" borderId="4" xfId="1" quotePrefix="1" applyFont="1" applyBorder="1" applyAlignment="1">
      <alignment horizontal="center" vertical="center"/>
    </xf>
    <xf numFmtId="0" fontId="10" fillId="0" borderId="9" xfId="1" quotePrefix="1" applyFont="1" applyBorder="1" applyAlignment="1">
      <alignment horizontal="center" vertical="center"/>
    </xf>
    <xf numFmtId="0" fontId="10" fillId="0" borderId="10" xfId="1" quotePrefix="1" applyFont="1" applyBorder="1" applyAlignment="1">
      <alignment horizontal="center" vertical="center"/>
    </xf>
    <xf numFmtId="0" fontId="10" fillId="0" borderId="7" xfId="1" quotePrefix="1" applyFont="1" applyBorder="1" applyAlignment="1">
      <alignment horizontal="center" vertical="center"/>
    </xf>
    <xf numFmtId="38" fontId="10" fillId="0" borderId="10" xfId="5" applyFont="1" applyFill="1" applyBorder="1" applyAlignment="1">
      <alignment horizontal="right"/>
    </xf>
    <xf numFmtId="38" fontId="10" fillId="0" borderId="7" xfId="5" applyFont="1" applyFill="1" applyBorder="1" applyAlignment="1">
      <alignment horizontal="right"/>
    </xf>
    <xf numFmtId="38" fontId="10" fillId="0" borderId="14" xfId="1" quotePrefix="1" applyNumberFormat="1" applyFont="1" applyBorder="1" applyAlignment="1">
      <alignment horizontal="center" vertical="center"/>
    </xf>
    <xf numFmtId="38" fontId="10" fillId="0" borderId="2" xfId="1" quotePrefix="1" applyNumberFormat="1" applyFont="1" applyBorder="1" applyAlignment="1">
      <alignment horizontal="center" vertical="center"/>
    </xf>
    <xf numFmtId="176" fontId="7" fillId="0" borderId="6" xfId="1" quotePrefix="1" applyNumberFormat="1" applyFont="1" applyBorder="1" applyAlignment="1">
      <alignment horizontal="center" vertical="center"/>
    </xf>
    <xf numFmtId="176" fontId="7" fillId="0" borderId="0" xfId="1" quotePrefix="1" applyNumberFormat="1" applyFont="1" applyAlignment="1">
      <alignment horizontal="center" vertical="center"/>
    </xf>
    <xf numFmtId="176" fontId="7" fillId="0" borderId="0" xfId="1" quotePrefix="1" applyNumberFormat="1" applyFont="1" applyAlignment="1">
      <alignment vertical="center"/>
    </xf>
    <xf numFmtId="38" fontId="10" fillId="0" borderId="2" xfId="5" applyFont="1" applyFill="1" applyBorder="1" applyAlignment="1">
      <alignment horizontal="right" vertical="center"/>
    </xf>
    <xf numFmtId="38" fontId="10" fillId="0" borderId="3" xfId="5" applyFont="1" applyFill="1" applyBorder="1" applyAlignment="1">
      <alignment horizontal="right" vertical="center"/>
    </xf>
    <xf numFmtId="38" fontId="10" fillId="0" borderId="1" xfId="5" applyFont="1" applyFill="1" applyBorder="1" applyAlignment="1">
      <alignment horizontal="right" vertical="center"/>
    </xf>
    <xf numFmtId="38" fontId="10" fillId="0" borderId="6" xfId="5" applyFont="1" applyFill="1" applyBorder="1" applyAlignment="1">
      <alignment horizontal="right" vertical="center"/>
    </xf>
    <xf numFmtId="38" fontId="10" fillId="0" borderId="0" xfId="5" applyFont="1" applyFill="1" applyBorder="1" applyAlignment="1">
      <alignment horizontal="right" vertical="center"/>
    </xf>
    <xf numFmtId="38" fontId="10" fillId="0" borderId="4" xfId="5" applyFont="1" applyFill="1" applyBorder="1" applyAlignment="1">
      <alignment horizontal="right" vertical="center"/>
    </xf>
    <xf numFmtId="0" fontId="7" fillId="0" borderId="6" xfId="1" applyFont="1" applyBorder="1"/>
    <xf numFmtId="176" fontId="7" fillId="0" borderId="9" xfId="1" quotePrefix="1" applyNumberFormat="1" applyFont="1" applyBorder="1" applyAlignment="1">
      <alignment horizontal="center" vertical="center"/>
    </xf>
    <xf numFmtId="176" fontId="7" fillId="0" borderId="10" xfId="1" quotePrefix="1" applyNumberFormat="1" applyFont="1" applyBorder="1" applyAlignment="1">
      <alignment horizontal="center" vertical="center"/>
    </xf>
    <xf numFmtId="176" fontId="7" fillId="0" borderId="7" xfId="1" quotePrefix="1" applyNumberFormat="1" applyFont="1" applyBorder="1" applyAlignment="1">
      <alignment vertical="center"/>
    </xf>
    <xf numFmtId="38" fontId="10" fillId="0" borderId="9" xfId="5" applyFont="1" applyFill="1" applyBorder="1" applyAlignment="1">
      <alignment horizontal="right" vertical="center"/>
    </xf>
    <xf numFmtId="38" fontId="10" fillId="0" borderId="1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7" fillId="0" borderId="0" xfId="1" quotePrefix="1" applyNumberFormat="1" applyFont="1" applyAlignment="1">
      <alignment horizontal="left" vertical="center"/>
    </xf>
    <xf numFmtId="38" fontId="1" fillId="0" borderId="0" xfId="1" quotePrefix="1" applyNumberFormat="1" applyAlignment="1">
      <alignment horizontal="left" vertical="center"/>
    </xf>
    <xf numFmtId="38" fontId="1" fillId="0" borderId="0" xfId="1" applyNumberFormat="1" applyAlignment="1">
      <alignment vertical="center"/>
    </xf>
    <xf numFmtId="0" fontId="10" fillId="0" borderId="15" xfId="1" applyFont="1" applyBorder="1" applyAlignment="1">
      <alignment horizontal="center" vertical="center" shrinkToFit="1"/>
    </xf>
    <xf numFmtId="0" fontId="14" fillId="0" borderId="16" xfId="1" quotePrefix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7" fillId="0" borderId="4" xfId="1" quotePrefix="1" applyFont="1" applyBorder="1" applyAlignment="1">
      <alignment horizontal="center" vertical="center"/>
    </xf>
    <xf numFmtId="179" fontId="10" fillId="0" borderId="0" xfId="1" applyNumberFormat="1" applyFont="1" applyAlignment="1">
      <alignment horizontal="right" vertical="center"/>
    </xf>
    <xf numFmtId="179" fontId="10" fillId="0" borderId="4" xfId="1" applyNumberFormat="1" applyFont="1" applyBorder="1" applyAlignment="1">
      <alignment horizontal="right" vertical="center"/>
    </xf>
    <xf numFmtId="179" fontId="10" fillId="0" borderId="10" xfId="1" applyNumberFormat="1" applyFont="1" applyBorder="1" applyAlignment="1">
      <alignment horizontal="right" vertical="center"/>
    </xf>
    <xf numFmtId="179" fontId="10" fillId="0" borderId="7" xfId="1" applyNumberFormat="1" applyFont="1" applyBorder="1" applyAlignment="1">
      <alignment horizontal="right" vertical="center"/>
    </xf>
    <xf numFmtId="176" fontId="10" fillId="0" borderId="14" xfId="1" quotePrefix="1" applyNumberFormat="1" applyFont="1" applyFill="1" applyBorder="1" applyAlignment="1">
      <alignment horizontal="center" vertical="center"/>
    </xf>
    <xf numFmtId="176" fontId="10" fillId="0" borderId="5" xfId="1" quotePrefix="1" applyNumberFormat="1" applyFont="1" applyFill="1" applyBorder="1" applyAlignment="1">
      <alignment horizontal="center" vertical="center"/>
    </xf>
    <xf numFmtId="176" fontId="10" fillId="0" borderId="8" xfId="1" quotePrefix="1" applyNumberFormat="1" applyFont="1" applyFill="1" applyBorder="1" applyAlignment="1">
      <alignment horizontal="center" vertical="center"/>
    </xf>
    <xf numFmtId="176" fontId="6" fillId="0" borderId="0" xfId="1" quotePrefix="1" applyNumberFormat="1" applyFont="1" applyFill="1" applyAlignment="1">
      <alignment horizontal="left" vertical="center"/>
    </xf>
    <xf numFmtId="176" fontId="8" fillId="0" borderId="0" xfId="1" applyNumberFormat="1" applyFont="1" applyFill="1" applyAlignment="1">
      <alignment horizontal="left" vertical="center"/>
    </xf>
    <xf numFmtId="176" fontId="8" fillId="0" borderId="0" xfId="1" quotePrefix="1" applyNumberFormat="1" applyFont="1" applyFill="1" applyBorder="1" applyAlignment="1">
      <alignment horizontal="left" vertical="center"/>
    </xf>
    <xf numFmtId="176" fontId="6" fillId="0" borderId="0" xfId="1" quotePrefix="1" applyNumberFormat="1" applyFont="1" applyFill="1" applyBorder="1" applyAlignment="1">
      <alignment horizontal="left" vertical="center"/>
    </xf>
    <xf numFmtId="0" fontId="10" fillId="0" borderId="14" xfId="1" quotePrefix="1" applyNumberFormat="1" applyFont="1" applyFill="1" applyBorder="1" applyAlignment="1">
      <alignment horizontal="center" vertical="center"/>
    </xf>
    <xf numFmtId="0" fontId="10" fillId="0" borderId="5" xfId="1" quotePrefix="1" applyNumberFormat="1" applyFont="1" applyFill="1" applyBorder="1" applyAlignment="1">
      <alignment horizontal="center" vertical="center"/>
    </xf>
    <xf numFmtId="0" fontId="10" fillId="0" borderId="8" xfId="1" quotePrefix="1" applyNumberFormat="1" applyFont="1" applyFill="1" applyBorder="1" applyAlignment="1">
      <alignment horizontal="center" vertical="center"/>
    </xf>
    <xf numFmtId="176" fontId="10" fillId="0" borderId="12" xfId="1" quotePrefix="1" applyNumberFormat="1" applyFont="1" applyFill="1" applyBorder="1" applyAlignment="1">
      <alignment horizontal="center" vertical="center"/>
    </xf>
    <xf numFmtId="176" fontId="10" fillId="0" borderId="15" xfId="1" quotePrefix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0" fontId="10" fillId="0" borderId="2" xfId="1" quotePrefix="1" applyNumberFormat="1" applyFont="1" applyFill="1" applyBorder="1" applyAlignment="1">
      <alignment horizontal="center" vertical="center"/>
    </xf>
    <xf numFmtId="0" fontId="10" fillId="0" borderId="6" xfId="1" quotePrefix="1" applyNumberFormat="1" applyFont="1" applyFill="1" applyBorder="1" applyAlignment="1">
      <alignment horizontal="center" vertical="center"/>
    </xf>
    <xf numFmtId="0" fontId="10" fillId="0" borderId="9" xfId="1" quotePrefix="1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11" xfId="1" quotePrefix="1" applyFont="1" applyFill="1" applyBorder="1" applyAlignment="1">
      <alignment horizontal="center" vertical="center"/>
    </xf>
    <xf numFmtId="0" fontId="10" fillId="0" borderId="12" xfId="1" quotePrefix="1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center" vertical="center"/>
    </xf>
    <xf numFmtId="176" fontId="7" fillId="0" borderId="0" xfId="1" applyNumberFormat="1" applyFont="1" applyAlignment="1">
      <alignment horizontal="left" vertical="center" wrapText="1"/>
    </xf>
    <xf numFmtId="176" fontId="7" fillId="0" borderId="5" xfId="1" applyNumberFormat="1" applyFont="1" applyBorder="1" applyAlignment="1">
      <alignment horizontal="center" vertical="center"/>
    </xf>
    <xf numFmtId="176" fontId="17" fillId="0" borderId="4" xfId="1" applyNumberFormat="1" applyFont="1" applyBorder="1" applyAlignment="1">
      <alignment horizontal="right" vertical="center"/>
    </xf>
    <xf numFmtId="0" fontId="6" fillId="0" borderId="0" xfId="1" quotePrefix="1" applyFont="1" applyAlignment="1">
      <alignment horizontal="left" vertical="center"/>
    </xf>
    <xf numFmtId="0" fontId="7" fillId="0" borderId="0" xfId="1" quotePrefix="1" applyFont="1" applyAlignment="1">
      <alignment horizontal="right" vertical="center"/>
    </xf>
    <xf numFmtId="0" fontId="10" fillId="0" borderId="16" xfId="1" quotePrefix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38" fontId="10" fillId="0" borderId="16" xfId="1" applyNumberFormat="1" applyFont="1" applyBorder="1" applyAlignment="1">
      <alignment horizontal="center" vertical="center"/>
    </xf>
    <xf numFmtId="38" fontId="10" fillId="0" borderId="14" xfId="1" applyNumberFormat="1" applyFont="1" applyBorder="1" applyAlignment="1">
      <alignment horizontal="center" vertical="center"/>
    </xf>
    <xf numFmtId="38" fontId="10" fillId="0" borderId="8" xfId="1" applyNumberFormat="1" applyFont="1" applyBorder="1" applyAlignment="1">
      <alignment horizontal="center" vertical="center"/>
    </xf>
    <xf numFmtId="38" fontId="7" fillId="0" borderId="14" xfId="1" applyNumberFormat="1" applyFont="1" applyBorder="1" applyAlignment="1">
      <alignment horizontal="center" vertical="center" wrapText="1"/>
    </xf>
    <xf numFmtId="38" fontId="7" fillId="0" borderId="5" xfId="1" applyNumberFormat="1" applyFont="1" applyBorder="1" applyAlignment="1">
      <alignment horizontal="center" vertical="center" wrapText="1"/>
    </xf>
    <xf numFmtId="38" fontId="7" fillId="0" borderId="2" xfId="1" applyNumberFormat="1" applyFont="1" applyBorder="1" applyAlignment="1">
      <alignment horizontal="center" vertical="center" wrapText="1"/>
    </xf>
    <xf numFmtId="38" fontId="7" fillId="0" borderId="6" xfId="1" applyNumberFormat="1" applyFont="1" applyBorder="1" applyAlignment="1">
      <alignment horizontal="center" vertical="center" wrapText="1"/>
    </xf>
    <xf numFmtId="38" fontId="7" fillId="0" borderId="14" xfId="1" applyNumberFormat="1" applyFont="1" applyBorder="1" applyAlignment="1">
      <alignment horizontal="center" vertical="center"/>
    </xf>
    <xf numFmtId="38" fontId="7" fillId="0" borderId="5" xfId="1" applyNumberFormat="1" applyFont="1" applyBorder="1" applyAlignment="1">
      <alignment horizontal="center" vertical="center"/>
    </xf>
    <xf numFmtId="38" fontId="6" fillId="0" borderId="0" xfId="1" quotePrefix="1" applyNumberFormat="1" applyFont="1" applyAlignment="1">
      <alignment horizontal="left" vertical="center"/>
    </xf>
    <xf numFmtId="38" fontId="7" fillId="0" borderId="8" xfId="1" applyNumberFormat="1" applyFont="1" applyBorder="1" applyAlignment="1">
      <alignment horizontal="center" vertical="center"/>
    </xf>
    <xf numFmtId="38" fontId="7" fillId="0" borderId="1" xfId="1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176" fontId="10" fillId="0" borderId="14" xfId="1" quotePrefix="1" applyNumberFormat="1" applyFont="1" applyBorder="1" applyAlignment="1">
      <alignment horizontal="center" vertical="center"/>
    </xf>
    <xf numFmtId="176" fontId="10" fillId="0" borderId="8" xfId="1" quotePrefix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0" fontId="11" fillId="0" borderId="5" xfId="1" quotePrefix="1" applyFont="1" applyBorder="1" applyAlignment="1">
      <alignment horizontal="left" vertical="center" indent="3"/>
    </xf>
    <xf numFmtId="176" fontId="11" fillId="0" borderId="6" xfId="1" applyNumberFormat="1" applyFont="1" applyBorder="1" applyAlignment="1">
      <alignment horizontal="right" vertical="center"/>
    </xf>
    <xf numFmtId="176" fontId="11" fillId="0" borderId="3" xfId="1" applyNumberFormat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0" fontId="11" fillId="0" borderId="5" xfId="1" quotePrefix="1" applyFont="1" applyBorder="1" applyAlignment="1">
      <alignment horizontal="left" vertical="center" indent="6"/>
    </xf>
    <xf numFmtId="0" fontId="11" fillId="0" borderId="14" xfId="1" quotePrefix="1" applyFont="1" applyBorder="1" applyAlignment="1">
      <alignment horizontal="left" vertical="center" indent="2"/>
    </xf>
    <xf numFmtId="0" fontId="11" fillId="0" borderId="5" xfId="1" quotePrefix="1" applyFont="1" applyBorder="1" applyAlignment="1">
      <alignment horizontal="left" vertical="center" indent="2"/>
    </xf>
    <xf numFmtId="176" fontId="11" fillId="0" borderId="2" xfId="1" applyNumberFormat="1" applyFont="1" applyBorder="1" applyAlignment="1">
      <alignment horizontal="right" vertical="center"/>
    </xf>
    <xf numFmtId="179" fontId="12" fillId="0" borderId="1" xfId="1" applyNumberFormat="1" applyFont="1" applyBorder="1" applyAlignment="1">
      <alignment horizontal="right" vertical="center"/>
    </xf>
    <xf numFmtId="179" fontId="12" fillId="0" borderId="4" xfId="1" applyNumberFormat="1" applyFont="1" applyBorder="1" applyAlignment="1">
      <alignment horizontal="right" vertical="center"/>
    </xf>
    <xf numFmtId="176" fontId="10" fillId="0" borderId="5" xfId="1" quotePrefix="1" applyNumberFormat="1" applyFont="1" applyBorder="1" applyAlignment="1">
      <alignment horizontal="center" vertical="center"/>
    </xf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5" xfId="1" quotePrefix="1" applyNumberFormat="1" applyFont="1" applyBorder="1" applyAlignment="1">
      <alignment horizontal="center" vertical="center"/>
    </xf>
    <xf numFmtId="176" fontId="10" fillId="0" borderId="12" xfId="1" quotePrefix="1" applyNumberFormat="1" applyFont="1" applyBorder="1" applyAlignment="1">
      <alignment horizontal="center" vertical="center"/>
    </xf>
    <xf numFmtId="0" fontId="11" fillId="0" borderId="14" xfId="1" quotePrefix="1" applyFont="1" applyBorder="1" applyAlignment="1">
      <alignment horizontal="center" vertical="center"/>
    </xf>
    <xf numFmtId="0" fontId="11" fillId="0" borderId="5" xfId="1" quotePrefix="1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179" fontId="12" fillId="0" borderId="3" xfId="1" applyNumberFormat="1" applyFont="1" applyBorder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38" fontId="10" fillId="0" borderId="14" xfId="1" applyNumberFormat="1" applyFont="1" applyBorder="1" applyAlignment="1">
      <alignment horizontal="center" vertical="center" wrapText="1"/>
    </xf>
    <xf numFmtId="38" fontId="10" fillId="0" borderId="5" xfId="1" applyNumberFormat="1" applyFont="1" applyBorder="1" applyAlignment="1">
      <alignment horizontal="center" vertical="center" wrapText="1"/>
    </xf>
    <xf numFmtId="38" fontId="10" fillId="0" borderId="14" xfId="1" quotePrefix="1" applyNumberFormat="1" applyFont="1" applyBorder="1" applyAlignment="1">
      <alignment horizontal="center" vertical="center" wrapText="1"/>
    </xf>
    <xf numFmtId="38" fontId="10" fillId="0" borderId="5" xfId="1" quotePrefix="1" applyNumberFormat="1" applyFont="1" applyBorder="1" applyAlignment="1">
      <alignment horizontal="center" vertical="center" wrapText="1"/>
    </xf>
    <xf numFmtId="38" fontId="10" fillId="0" borderId="2" xfId="1" applyNumberFormat="1" applyFont="1" applyBorder="1" applyAlignment="1">
      <alignment horizontal="center" vertical="center" wrapText="1"/>
    </xf>
    <xf numFmtId="38" fontId="10" fillId="0" borderId="6" xfId="1" applyNumberFormat="1" applyFont="1" applyBorder="1" applyAlignment="1">
      <alignment horizontal="center" vertical="center" wrapText="1"/>
    </xf>
    <xf numFmtId="38" fontId="10" fillId="0" borderId="2" xfId="1" quotePrefix="1" applyNumberFormat="1" applyFont="1" applyBorder="1" applyAlignment="1">
      <alignment horizontal="center" vertical="center" wrapText="1"/>
    </xf>
    <xf numFmtId="38" fontId="10" fillId="0" borderId="6" xfId="1" quotePrefix="1" applyNumberFormat="1" applyFont="1" applyBorder="1" applyAlignment="1">
      <alignment horizontal="center" vertical="center" wrapText="1"/>
    </xf>
    <xf numFmtId="38" fontId="10" fillId="0" borderId="2" xfId="1" applyNumberFormat="1" applyFont="1" applyBorder="1" applyAlignment="1">
      <alignment horizontal="center" vertical="center"/>
    </xf>
    <xf numFmtId="38" fontId="10" fillId="0" borderId="3" xfId="1" applyNumberFormat="1" applyFont="1" applyBorder="1" applyAlignment="1">
      <alignment horizontal="center" vertical="center"/>
    </xf>
    <xf numFmtId="38" fontId="10" fillId="0" borderId="6" xfId="1" applyNumberFormat="1" applyFont="1" applyBorder="1" applyAlignment="1">
      <alignment horizontal="center" vertical="center"/>
    </xf>
    <xf numFmtId="38" fontId="10" fillId="0" borderId="0" xfId="1" applyNumberFormat="1" applyFont="1" applyAlignment="1">
      <alignment horizontal="center" vertical="center"/>
    </xf>
    <xf numFmtId="38" fontId="10" fillId="0" borderId="9" xfId="1" applyNumberFormat="1" applyFont="1" applyBorder="1" applyAlignment="1">
      <alignment horizontal="center" vertical="center"/>
    </xf>
    <xf numFmtId="38" fontId="10" fillId="0" borderId="10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38" fontId="10" fillId="0" borderId="16" xfId="1" quotePrefix="1" applyNumberFormat="1" applyFont="1" applyBorder="1" applyAlignment="1">
      <alignment horizontal="center" vertical="center"/>
    </xf>
  </cellXfs>
  <cellStyles count="6">
    <cellStyle name="桁区切り" xfId="4" builtinId="6"/>
    <cellStyle name="桁区切り 2" xfId="2" xr:uid="{00000000-0005-0000-0000-000000000000}"/>
    <cellStyle name="桁区切り 3" xfId="5" xr:uid="{66DB00AA-37E3-4904-8772-9BF388AC6509}"/>
    <cellStyle name="標準" xfId="0" builtinId="0"/>
    <cellStyle name="標準 2" xfId="3" xr:uid="{00000000-0005-0000-0000-000002000000}"/>
    <cellStyle name="標準 2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581813</xdr:colOff>
      <xdr:row>40</xdr:row>
      <xdr:rowOff>56030</xdr:rowOff>
    </xdr:from>
    <xdr:to>
      <xdr:col>0</xdr:col>
      <xdr:colOff>683559</xdr:colOff>
      <xdr:row>43</xdr:row>
      <xdr:rowOff>100853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19756C5F-1AC9-42A5-8851-D2E407E7C49B}"/>
            </a:ext>
          </a:extLst>
        </xdr:cNvPr>
        <xdr:cNvSpPr/>
      </xdr:nvSpPr>
      <xdr:spPr>
        <a:xfrm>
          <a:off x="581813" y="6602880"/>
          <a:ext cx="101746" cy="57822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256842</xdr:colOff>
      <xdr:row>40</xdr:row>
      <xdr:rowOff>56029</xdr:rowOff>
    </xdr:from>
    <xdr:to>
      <xdr:col>0</xdr:col>
      <xdr:colOff>358588</xdr:colOff>
      <xdr:row>49</xdr:row>
      <xdr:rowOff>100852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57934783-9B2F-431D-95B3-A84D1DAD2843}"/>
            </a:ext>
          </a:extLst>
        </xdr:cNvPr>
        <xdr:cNvSpPr/>
      </xdr:nvSpPr>
      <xdr:spPr>
        <a:xfrm>
          <a:off x="256842" y="6602879"/>
          <a:ext cx="101746" cy="151802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89648</xdr:colOff>
      <xdr:row>39</xdr:row>
      <xdr:rowOff>7054</xdr:rowOff>
    </xdr:from>
    <xdr:to>
      <xdr:col>0</xdr:col>
      <xdr:colOff>194836</xdr:colOff>
      <xdr:row>56</xdr:row>
      <xdr:rowOff>100853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6052A2E-593A-4A2F-AF19-6FD41C3AD24F}"/>
            </a:ext>
          </a:extLst>
        </xdr:cNvPr>
        <xdr:cNvSpPr/>
      </xdr:nvSpPr>
      <xdr:spPr>
        <a:xfrm>
          <a:off x="89648" y="6439604"/>
          <a:ext cx="105188" cy="2798899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"/>
  <sheetViews>
    <sheetView showGridLines="0" tabSelected="1" zoomScaleNormal="100" zoomScaleSheetLayoutView="100" workbookViewId="0">
      <selection sqref="A1:E2"/>
    </sheetView>
  </sheetViews>
  <sheetFormatPr defaultColWidth="7.5" defaultRowHeight="7.75" customHeight="1" x14ac:dyDescent="0.55000000000000004"/>
  <cols>
    <col min="1" max="1" width="18" style="1" customWidth="1"/>
    <col min="2" max="6" width="13.5" style="1" customWidth="1"/>
    <col min="7" max="16384" width="7.5" style="1"/>
  </cols>
  <sheetData>
    <row r="1" spans="1:6" ht="12" customHeight="1" x14ac:dyDescent="0.55000000000000004">
      <c r="A1" s="281" t="s">
        <v>93</v>
      </c>
      <c r="B1" s="281"/>
      <c r="C1" s="281"/>
      <c r="D1" s="281"/>
      <c r="E1" s="281"/>
    </row>
    <row r="2" spans="1:6" ht="12" customHeight="1" x14ac:dyDescent="0.55000000000000004">
      <c r="A2" s="281"/>
      <c r="B2" s="281"/>
      <c r="C2" s="281"/>
      <c r="D2" s="281"/>
      <c r="E2" s="281"/>
    </row>
    <row r="3" spans="1:6" ht="12" customHeight="1" x14ac:dyDescent="0.55000000000000004">
      <c r="A3" s="49"/>
    </row>
    <row r="4" spans="1:6" ht="12" customHeight="1" x14ac:dyDescent="0.55000000000000004">
      <c r="A4" s="282" t="s">
        <v>0</v>
      </c>
      <c r="B4" s="282"/>
      <c r="C4" s="282"/>
      <c r="D4" s="282"/>
      <c r="E4" s="282"/>
    </row>
    <row r="5" spans="1:6" s="2" customFormat="1" ht="12" customHeight="1" x14ac:dyDescent="0.55000000000000004">
      <c r="A5" s="282"/>
      <c r="B5" s="282"/>
      <c r="C5" s="282"/>
      <c r="D5" s="282"/>
      <c r="E5" s="282"/>
    </row>
    <row r="6" spans="1:6" ht="12" customHeight="1" x14ac:dyDescent="0.55000000000000004">
      <c r="A6" s="278" t="s">
        <v>1</v>
      </c>
      <c r="B6" s="3" t="s">
        <v>80</v>
      </c>
      <c r="C6" s="3" t="s">
        <v>81</v>
      </c>
      <c r="D6" s="3" t="s">
        <v>87</v>
      </c>
      <c r="E6" s="3" t="s">
        <v>91</v>
      </c>
      <c r="F6" s="48" t="s">
        <v>97</v>
      </c>
    </row>
    <row r="7" spans="1:6" ht="12" customHeight="1" x14ac:dyDescent="0.55000000000000004">
      <c r="A7" s="279"/>
      <c r="B7" s="4" t="s">
        <v>2</v>
      </c>
      <c r="C7" s="4" t="s">
        <v>2</v>
      </c>
      <c r="D7" s="4" t="s">
        <v>85</v>
      </c>
      <c r="E7" s="4" t="s">
        <v>85</v>
      </c>
      <c r="F7" s="4" t="s">
        <v>3</v>
      </c>
    </row>
    <row r="8" spans="1:6" ht="12" customHeight="1" x14ac:dyDescent="0.55000000000000004">
      <c r="A8" s="280"/>
      <c r="B8" s="6" t="s">
        <v>4</v>
      </c>
      <c r="C8" s="6" t="s">
        <v>4</v>
      </c>
      <c r="D8" s="4" t="s">
        <v>4</v>
      </c>
      <c r="E8" s="27" t="s">
        <v>4</v>
      </c>
      <c r="F8" s="6" t="s">
        <v>4</v>
      </c>
    </row>
    <row r="9" spans="1:6" ht="24" customHeight="1" x14ac:dyDescent="0.55000000000000004">
      <c r="A9" s="33" t="s">
        <v>5</v>
      </c>
      <c r="B9" s="7">
        <v>195572982</v>
      </c>
      <c r="C9" s="8">
        <v>195528525</v>
      </c>
      <c r="D9" s="8">
        <v>194763959</v>
      </c>
      <c r="E9" s="7">
        <v>202521875</v>
      </c>
      <c r="F9" s="50">
        <v>194980000</v>
      </c>
    </row>
    <row r="10" spans="1:6" ht="24" customHeight="1" x14ac:dyDescent="0.55000000000000004">
      <c r="A10" s="34" t="s">
        <v>6</v>
      </c>
      <c r="B10" s="9">
        <v>69941255</v>
      </c>
      <c r="C10" s="10">
        <v>71755164</v>
      </c>
      <c r="D10" s="10">
        <v>72826068</v>
      </c>
      <c r="E10" s="9">
        <v>73014790</v>
      </c>
      <c r="F10" s="51">
        <v>76183000</v>
      </c>
    </row>
    <row r="11" spans="1:6" ht="24" customHeight="1" x14ac:dyDescent="0.55000000000000004">
      <c r="A11" s="34" t="s">
        <v>7</v>
      </c>
      <c r="B11" s="9">
        <v>845342</v>
      </c>
      <c r="C11" s="10">
        <v>875088</v>
      </c>
      <c r="D11" s="10">
        <v>882324</v>
      </c>
      <c r="E11" s="9">
        <v>854838</v>
      </c>
      <c r="F11" s="51">
        <v>884580</v>
      </c>
    </row>
    <row r="12" spans="1:6" ht="24" customHeight="1" x14ac:dyDescent="0.55000000000000004">
      <c r="A12" s="34" t="s">
        <v>8</v>
      </c>
      <c r="B12" s="9">
        <v>54039</v>
      </c>
      <c r="C12" s="10">
        <v>51599</v>
      </c>
      <c r="D12" s="10">
        <v>41678</v>
      </c>
      <c r="E12" s="9">
        <v>47497</v>
      </c>
      <c r="F12" s="51">
        <v>50000</v>
      </c>
    </row>
    <row r="13" spans="1:6" ht="24" customHeight="1" x14ac:dyDescent="0.55000000000000004">
      <c r="A13" s="34" t="s">
        <v>9</v>
      </c>
      <c r="B13" s="9">
        <v>558943</v>
      </c>
      <c r="C13" s="10">
        <v>521297</v>
      </c>
      <c r="D13" s="10">
        <v>590592</v>
      </c>
      <c r="E13" s="9">
        <v>801680</v>
      </c>
      <c r="F13" s="51">
        <v>550000</v>
      </c>
    </row>
    <row r="14" spans="1:6" ht="24" customHeight="1" x14ac:dyDescent="0.55000000000000004">
      <c r="A14" s="35" t="s">
        <v>10</v>
      </c>
      <c r="B14" s="9">
        <v>705728</v>
      </c>
      <c r="C14" s="10">
        <v>416612</v>
      </c>
      <c r="D14" s="10">
        <v>706652</v>
      </c>
      <c r="E14" s="9">
        <v>1203645</v>
      </c>
      <c r="F14" s="51">
        <v>600000</v>
      </c>
    </row>
    <row r="15" spans="1:6" ht="24" customHeight="1" x14ac:dyDescent="0.55000000000000004">
      <c r="A15" s="36" t="s">
        <v>11</v>
      </c>
      <c r="B15" s="9">
        <v>565016</v>
      </c>
      <c r="C15" s="9">
        <v>685542</v>
      </c>
      <c r="D15" s="9">
        <v>746591</v>
      </c>
      <c r="E15" s="9">
        <v>825199</v>
      </c>
      <c r="F15" s="51">
        <v>700000</v>
      </c>
    </row>
    <row r="16" spans="1:6" ht="24" customHeight="1" x14ac:dyDescent="0.55000000000000004">
      <c r="A16" s="34" t="s">
        <v>12</v>
      </c>
      <c r="B16" s="9">
        <v>10698154</v>
      </c>
      <c r="C16" s="10">
        <v>11374423</v>
      </c>
      <c r="D16" s="10">
        <v>11311518</v>
      </c>
      <c r="E16" s="9">
        <v>11756680</v>
      </c>
      <c r="F16" s="51">
        <v>12300000</v>
      </c>
    </row>
    <row r="17" spans="1:6" ht="24" customHeight="1" x14ac:dyDescent="0.55000000000000004">
      <c r="A17" s="37" t="s">
        <v>13</v>
      </c>
      <c r="B17" s="9">
        <v>7582</v>
      </c>
      <c r="C17" s="10">
        <v>7563</v>
      </c>
      <c r="D17" s="10">
        <v>7380</v>
      </c>
      <c r="E17" s="9">
        <v>7557</v>
      </c>
      <c r="F17" s="51">
        <v>5000</v>
      </c>
    </row>
    <row r="18" spans="1:6" ht="24" customHeight="1" x14ac:dyDescent="0.55000000000000004">
      <c r="A18" s="37" t="s">
        <v>14</v>
      </c>
      <c r="B18" s="9">
        <v>0</v>
      </c>
      <c r="C18" s="10">
        <v>0</v>
      </c>
      <c r="D18" s="10">
        <v>0</v>
      </c>
      <c r="E18" s="9">
        <v>0</v>
      </c>
      <c r="F18" s="51">
        <v>0</v>
      </c>
    </row>
    <row r="19" spans="1:6" ht="24" customHeight="1" x14ac:dyDescent="0.55000000000000004">
      <c r="A19" s="34" t="s">
        <v>15</v>
      </c>
      <c r="B19" s="9">
        <v>1</v>
      </c>
      <c r="C19" s="10">
        <v>2892</v>
      </c>
      <c r="D19" s="10">
        <v>10060</v>
      </c>
      <c r="E19" s="9">
        <v>0</v>
      </c>
      <c r="F19" s="51">
        <v>1</v>
      </c>
    </row>
    <row r="20" spans="1:6" ht="24" customHeight="1" x14ac:dyDescent="0.55000000000000004">
      <c r="A20" s="34" t="s">
        <v>16</v>
      </c>
      <c r="B20" s="9">
        <v>106018</v>
      </c>
      <c r="C20" s="10">
        <v>130628</v>
      </c>
      <c r="D20" s="10">
        <v>143187</v>
      </c>
      <c r="E20" s="9">
        <v>164622</v>
      </c>
      <c r="F20" s="51">
        <v>150000</v>
      </c>
    </row>
    <row r="21" spans="1:6" ht="24" customHeight="1" x14ac:dyDescent="0.55000000000000004">
      <c r="A21" s="34" t="s">
        <v>17</v>
      </c>
      <c r="B21" s="9">
        <v>792761</v>
      </c>
      <c r="C21" s="10">
        <v>532127</v>
      </c>
      <c r="D21" s="10">
        <v>497484</v>
      </c>
      <c r="E21" s="9">
        <v>2801287</v>
      </c>
      <c r="F21" s="51">
        <v>423300</v>
      </c>
    </row>
    <row r="22" spans="1:6" ht="24" customHeight="1" x14ac:dyDescent="0.55000000000000004">
      <c r="A22" s="34" t="s">
        <v>18</v>
      </c>
      <c r="B22" s="9">
        <v>11581362</v>
      </c>
      <c r="C22" s="10">
        <v>12038180</v>
      </c>
      <c r="D22" s="10">
        <v>12815872</v>
      </c>
      <c r="E22" s="9">
        <v>14118890</v>
      </c>
      <c r="F22" s="51">
        <v>12350000</v>
      </c>
    </row>
    <row r="23" spans="1:6" ht="24" customHeight="1" x14ac:dyDescent="0.55000000000000004">
      <c r="A23" s="37" t="s">
        <v>19</v>
      </c>
      <c r="B23" s="9">
        <v>54397</v>
      </c>
      <c r="C23" s="10">
        <v>49480</v>
      </c>
      <c r="D23" s="10">
        <v>44454</v>
      </c>
      <c r="E23" s="9">
        <v>42074</v>
      </c>
      <c r="F23" s="51">
        <v>42000</v>
      </c>
    </row>
    <row r="24" spans="1:6" ht="24" customHeight="1" x14ac:dyDescent="0.55000000000000004">
      <c r="A24" s="34" t="s">
        <v>20</v>
      </c>
      <c r="B24" s="9">
        <v>947849</v>
      </c>
      <c r="C24" s="10">
        <v>929824</v>
      </c>
      <c r="D24" s="10">
        <v>912752</v>
      </c>
      <c r="E24" s="9">
        <v>886733</v>
      </c>
      <c r="F24" s="51">
        <v>941782</v>
      </c>
    </row>
    <row r="25" spans="1:6" ht="24" customHeight="1" x14ac:dyDescent="0.55000000000000004">
      <c r="A25" s="34" t="s">
        <v>21</v>
      </c>
      <c r="B25" s="11">
        <v>2866396</v>
      </c>
      <c r="C25" s="10">
        <v>2953246</v>
      </c>
      <c r="D25" s="10">
        <v>3034180</v>
      </c>
      <c r="E25" s="52">
        <v>3026773</v>
      </c>
      <c r="F25" s="53">
        <v>3078926</v>
      </c>
    </row>
    <row r="26" spans="1:6" ht="24" customHeight="1" x14ac:dyDescent="0.55000000000000004">
      <c r="A26" s="34" t="s">
        <v>22</v>
      </c>
      <c r="B26" s="9">
        <v>55133271</v>
      </c>
      <c r="C26" s="10">
        <v>49762842</v>
      </c>
      <c r="D26" s="10">
        <v>47738923</v>
      </c>
      <c r="E26" s="9">
        <v>47091496</v>
      </c>
      <c r="F26" s="51">
        <v>43128693</v>
      </c>
    </row>
    <row r="27" spans="1:6" ht="24" customHeight="1" x14ac:dyDescent="0.55000000000000004">
      <c r="A27" s="34" t="s">
        <v>23</v>
      </c>
      <c r="B27" s="9">
        <v>11822342</v>
      </c>
      <c r="C27" s="10">
        <v>12400611</v>
      </c>
      <c r="D27" s="10">
        <v>13371966</v>
      </c>
      <c r="E27" s="9">
        <v>14329554</v>
      </c>
      <c r="F27" s="51">
        <v>14267123</v>
      </c>
    </row>
    <row r="28" spans="1:6" ht="24" customHeight="1" x14ac:dyDescent="0.55000000000000004">
      <c r="A28" s="34" t="s">
        <v>24</v>
      </c>
      <c r="B28" s="9">
        <v>129711</v>
      </c>
      <c r="C28" s="10">
        <v>139594</v>
      </c>
      <c r="D28" s="10">
        <v>248317</v>
      </c>
      <c r="E28" s="9">
        <v>167221</v>
      </c>
      <c r="F28" s="51">
        <v>156871</v>
      </c>
    </row>
    <row r="29" spans="1:6" ht="24" customHeight="1" x14ac:dyDescent="0.55000000000000004">
      <c r="A29" s="34" t="s">
        <v>25</v>
      </c>
      <c r="B29" s="9">
        <v>278056</v>
      </c>
      <c r="C29" s="10">
        <v>368083</v>
      </c>
      <c r="D29" s="10">
        <v>202604</v>
      </c>
      <c r="E29" s="9">
        <v>148421</v>
      </c>
      <c r="F29" s="51">
        <v>130000</v>
      </c>
    </row>
    <row r="30" spans="1:6" ht="24" customHeight="1" x14ac:dyDescent="0.55000000000000004">
      <c r="A30" s="34" t="s">
        <v>26</v>
      </c>
      <c r="B30" s="9">
        <v>1557766</v>
      </c>
      <c r="C30" s="10">
        <v>3518057</v>
      </c>
      <c r="D30" s="10">
        <v>3213240</v>
      </c>
      <c r="E30" s="9">
        <v>5012856</v>
      </c>
      <c r="F30" s="51">
        <v>3126218</v>
      </c>
    </row>
    <row r="31" spans="1:6" ht="24" customHeight="1" x14ac:dyDescent="0.55000000000000004">
      <c r="A31" s="34" t="s">
        <v>27</v>
      </c>
      <c r="B31" s="9">
        <v>6720952</v>
      </c>
      <c r="C31" s="10">
        <v>9805852</v>
      </c>
      <c r="D31" s="10">
        <v>9591914</v>
      </c>
      <c r="E31" s="9">
        <v>7749394</v>
      </c>
      <c r="F31" s="51">
        <v>3000000</v>
      </c>
    </row>
    <row r="32" spans="1:6" ht="24" customHeight="1" x14ac:dyDescent="0.55000000000000004">
      <c r="A32" s="34" t="s">
        <v>28</v>
      </c>
      <c r="B32" s="9">
        <v>3765241</v>
      </c>
      <c r="C32" s="10">
        <v>5663121</v>
      </c>
      <c r="D32" s="10">
        <v>5083803</v>
      </c>
      <c r="E32" s="9">
        <v>5964768</v>
      </c>
      <c r="F32" s="51">
        <v>5203206</v>
      </c>
    </row>
    <row r="33" spans="1:6" ht="24" customHeight="1" x14ac:dyDescent="0.55000000000000004">
      <c r="A33" s="38" t="s">
        <v>29</v>
      </c>
      <c r="B33" s="12">
        <v>16440800</v>
      </c>
      <c r="C33" s="13">
        <v>11546700</v>
      </c>
      <c r="D33" s="13">
        <v>10742400</v>
      </c>
      <c r="E33" s="12">
        <v>12505900</v>
      </c>
      <c r="F33" s="54">
        <v>17709300</v>
      </c>
    </row>
    <row r="34" spans="1:6" ht="12" customHeight="1" x14ac:dyDescent="0.55000000000000004">
      <c r="A34" s="14" t="s">
        <v>30</v>
      </c>
      <c r="B34" s="15"/>
      <c r="C34" s="15"/>
      <c r="D34" s="15"/>
      <c r="E34" s="15"/>
      <c r="F34" s="15"/>
    </row>
    <row r="35" spans="1:6" ht="12" customHeight="1" x14ac:dyDescent="0.55000000000000004">
      <c r="A35" s="14" t="s">
        <v>99</v>
      </c>
      <c r="B35" s="15"/>
      <c r="C35" s="15"/>
      <c r="D35" s="15"/>
      <c r="E35" s="15"/>
      <c r="F35" s="15"/>
    </row>
    <row r="36" spans="1:6" ht="12" customHeight="1" x14ac:dyDescent="0.55000000000000004">
      <c r="A36" s="16" t="s">
        <v>31</v>
      </c>
      <c r="B36" s="17"/>
      <c r="C36" s="17"/>
      <c r="D36" s="17"/>
      <c r="E36" s="17"/>
      <c r="F36" s="17"/>
    </row>
    <row r="37" spans="1:6" ht="12" customHeight="1" x14ac:dyDescent="0.55000000000000004">
      <c r="E37" s="18"/>
      <c r="F37" s="18"/>
    </row>
    <row r="38" spans="1:6" ht="12" customHeight="1" x14ac:dyDescent="0.55000000000000004">
      <c r="E38" s="18"/>
      <c r="F38" s="18"/>
    </row>
    <row r="39" spans="1:6" ht="12" customHeight="1" x14ac:dyDescent="0.55000000000000004">
      <c r="A39" s="49"/>
    </row>
    <row r="40" spans="1:6" ht="12" customHeight="1" x14ac:dyDescent="0.55000000000000004">
      <c r="A40" s="283" t="s">
        <v>32</v>
      </c>
      <c r="B40" s="283"/>
      <c r="C40" s="283"/>
      <c r="D40" s="283"/>
      <c r="E40" s="283"/>
    </row>
    <row r="41" spans="1:6" ht="12" customHeight="1" x14ac:dyDescent="0.55000000000000004">
      <c r="A41" s="283"/>
      <c r="B41" s="283"/>
      <c r="C41" s="283"/>
      <c r="D41" s="283"/>
      <c r="E41" s="283"/>
    </row>
    <row r="42" spans="1:6" ht="12" customHeight="1" x14ac:dyDescent="0.55000000000000004">
      <c r="A42" s="278" t="s">
        <v>33</v>
      </c>
      <c r="B42" s="3" t="s">
        <v>80</v>
      </c>
      <c r="C42" s="3" t="s">
        <v>81</v>
      </c>
      <c r="D42" s="3" t="s">
        <v>87</v>
      </c>
      <c r="E42" s="3" t="s">
        <v>91</v>
      </c>
      <c r="F42" s="48" t="s">
        <v>97</v>
      </c>
    </row>
    <row r="43" spans="1:6" ht="12" customHeight="1" x14ac:dyDescent="0.55000000000000004">
      <c r="A43" s="279"/>
      <c r="B43" s="5" t="s">
        <v>2</v>
      </c>
      <c r="C43" s="5" t="s">
        <v>2</v>
      </c>
      <c r="D43" s="5" t="s">
        <v>85</v>
      </c>
      <c r="E43" s="5" t="s">
        <v>85</v>
      </c>
      <c r="F43" s="4" t="s">
        <v>3</v>
      </c>
    </row>
    <row r="44" spans="1:6" ht="12" customHeight="1" x14ac:dyDescent="0.55000000000000004">
      <c r="A44" s="280"/>
      <c r="B44" s="27" t="s">
        <v>4</v>
      </c>
      <c r="C44" s="5" t="s">
        <v>4</v>
      </c>
      <c r="D44" s="27" t="s">
        <v>4</v>
      </c>
      <c r="E44" s="27" t="s">
        <v>4</v>
      </c>
      <c r="F44" s="6" t="s">
        <v>4</v>
      </c>
    </row>
    <row r="45" spans="1:6" ht="24" customHeight="1" x14ac:dyDescent="0.55000000000000004">
      <c r="A45" s="33" t="s">
        <v>5</v>
      </c>
      <c r="B45" s="7">
        <v>185767131</v>
      </c>
      <c r="C45" s="7">
        <v>185936610</v>
      </c>
      <c r="D45" s="19">
        <v>187014565</v>
      </c>
      <c r="E45" s="19">
        <v>195191442</v>
      </c>
      <c r="F45" s="55">
        <v>194980000</v>
      </c>
    </row>
    <row r="46" spans="1:6" ht="18" customHeight="1" x14ac:dyDescent="0.55000000000000004">
      <c r="A46" s="39" t="s">
        <v>34</v>
      </c>
      <c r="B46" s="9">
        <v>807242</v>
      </c>
      <c r="C46" s="9">
        <v>761609</v>
      </c>
      <c r="D46" s="9">
        <v>800199</v>
      </c>
      <c r="E46" s="9">
        <v>801894</v>
      </c>
      <c r="F46" s="51">
        <v>816502</v>
      </c>
    </row>
    <row r="47" spans="1:6" ht="18" customHeight="1" x14ac:dyDescent="0.55000000000000004">
      <c r="A47" s="39" t="s">
        <v>35</v>
      </c>
      <c r="B47" s="9">
        <v>19566656</v>
      </c>
      <c r="C47" s="9">
        <v>15603698</v>
      </c>
      <c r="D47" s="9">
        <v>13407545</v>
      </c>
      <c r="E47" s="9">
        <v>14258538</v>
      </c>
      <c r="F47" s="51">
        <v>16400657</v>
      </c>
    </row>
    <row r="48" spans="1:6" ht="18" customHeight="1" x14ac:dyDescent="0.55000000000000004">
      <c r="A48" s="39" t="s">
        <v>36</v>
      </c>
      <c r="B48" s="9">
        <v>94056088</v>
      </c>
      <c r="C48" s="9">
        <v>95755915</v>
      </c>
      <c r="D48" s="9">
        <v>100217165</v>
      </c>
      <c r="E48" s="9">
        <v>103153812</v>
      </c>
      <c r="F48" s="51">
        <v>97532547</v>
      </c>
    </row>
    <row r="49" spans="1:6" ht="18" customHeight="1" x14ac:dyDescent="0.55000000000000004">
      <c r="A49" s="39" t="s">
        <v>37</v>
      </c>
      <c r="B49" s="9">
        <v>20497842</v>
      </c>
      <c r="C49" s="10">
        <v>21034784</v>
      </c>
      <c r="D49" s="9">
        <v>16319703</v>
      </c>
      <c r="E49" s="9">
        <v>15382537</v>
      </c>
      <c r="F49" s="51">
        <v>15122842</v>
      </c>
    </row>
    <row r="50" spans="1:6" ht="18" customHeight="1" x14ac:dyDescent="0.55000000000000004">
      <c r="A50" s="39" t="s">
        <v>38</v>
      </c>
      <c r="B50" s="9">
        <v>92250</v>
      </c>
      <c r="C50" s="9">
        <v>98505</v>
      </c>
      <c r="D50" s="9">
        <v>100917</v>
      </c>
      <c r="E50" s="9">
        <v>101896</v>
      </c>
      <c r="F50" s="51">
        <v>100639</v>
      </c>
    </row>
    <row r="51" spans="1:6" ht="18" customHeight="1" x14ac:dyDescent="0.55000000000000004">
      <c r="A51" s="39" t="s">
        <v>39</v>
      </c>
      <c r="B51" s="9">
        <v>340361</v>
      </c>
      <c r="C51" s="9">
        <v>352289</v>
      </c>
      <c r="D51" s="9">
        <v>348990</v>
      </c>
      <c r="E51" s="9">
        <v>284751</v>
      </c>
      <c r="F51" s="51">
        <v>324659</v>
      </c>
    </row>
    <row r="52" spans="1:6" ht="18" customHeight="1" x14ac:dyDescent="0.55000000000000004">
      <c r="A52" s="39" t="s">
        <v>40</v>
      </c>
      <c r="B52" s="9">
        <v>1856485</v>
      </c>
      <c r="C52" s="9">
        <v>1199770</v>
      </c>
      <c r="D52" s="9">
        <v>1186015</v>
      </c>
      <c r="E52" s="9">
        <v>931799</v>
      </c>
      <c r="F52" s="51">
        <v>886242</v>
      </c>
    </row>
    <row r="53" spans="1:6" ht="18" customHeight="1" x14ac:dyDescent="0.55000000000000004">
      <c r="A53" s="39" t="s">
        <v>41</v>
      </c>
      <c r="B53" s="9">
        <v>13930956</v>
      </c>
      <c r="C53" s="9">
        <v>14561736</v>
      </c>
      <c r="D53" s="9">
        <v>14109437</v>
      </c>
      <c r="E53" s="9">
        <v>19306055</v>
      </c>
      <c r="F53" s="51">
        <v>15708652</v>
      </c>
    </row>
    <row r="54" spans="1:6" ht="18" customHeight="1" x14ac:dyDescent="0.55000000000000004">
      <c r="A54" s="39" t="s">
        <v>42</v>
      </c>
      <c r="B54" s="9">
        <v>6220737</v>
      </c>
      <c r="C54" s="9">
        <v>6296178</v>
      </c>
      <c r="D54" s="9">
        <v>6048641</v>
      </c>
      <c r="E54" s="9">
        <v>6768691</v>
      </c>
      <c r="F54" s="51">
        <v>6860096</v>
      </c>
    </row>
    <row r="55" spans="1:6" ht="18" customHeight="1" x14ac:dyDescent="0.55000000000000004">
      <c r="A55" s="39" t="s">
        <v>43</v>
      </c>
      <c r="B55" s="9">
        <v>16409804</v>
      </c>
      <c r="C55" s="9">
        <v>17325913</v>
      </c>
      <c r="D55" s="9">
        <v>21721860</v>
      </c>
      <c r="E55" s="9">
        <v>20777684</v>
      </c>
      <c r="F55" s="51">
        <v>26211061</v>
      </c>
    </row>
    <row r="56" spans="1:6" ht="18" customHeight="1" x14ac:dyDescent="0.55000000000000004">
      <c r="A56" s="39" t="s">
        <v>44</v>
      </c>
      <c r="B56" s="9">
        <v>0</v>
      </c>
      <c r="C56" s="9">
        <v>0</v>
      </c>
      <c r="D56" s="9">
        <v>0</v>
      </c>
      <c r="E56" s="9" t="s">
        <v>102</v>
      </c>
      <c r="F56" s="51">
        <v>1</v>
      </c>
    </row>
    <row r="57" spans="1:6" ht="18" customHeight="1" x14ac:dyDescent="0.55000000000000004">
      <c r="A57" s="39" t="s">
        <v>45</v>
      </c>
      <c r="B57" s="9">
        <v>11988710</v>
      </c>
      <c r="C57" s="9">
        <v>12946214</v>
      </c>
      <c r="D57" s="9">
        <v>12754093</v>
      </c>
      <c r="E57" s="56">
        <v>13423785</v>
      </c>
      <c r="F57" s="57">
        <v>14716100</v>
      </c>
    </row>
    <row r="58" spans="1:6" ht="18" customHeight="1" x14ac:dyDescent="0.55000000000000004">
      <c r="A58" s="39" t="s">
        <v>46</v>
      </c>
      <c r="B58" s="9">
        <v>0</v>
      </c>
      <c r="C58" s="9">
        <v>0</v>
      </c>
      <c r="D58" s="9">
        <v>0</v>
      </c>
      <c r="E58" s="9">
        <v>0</v>
      </c>
      <c r="F58" s="51">
        <v>2</v>
      </c>
    </row>
    <row r="59" spans="1:6" ht="24" customHeight="1" x14ac:dyDescent="0.55000000000000004">
      <c r="A59" s="39" t="s">
        <v>47</v>
      </c>
      <c r="B59" s="9">
        <v>0</v>
      </c>
      <c r="C59" s="9">
        <v>0</v>
      </c>
      <c r="D59" s="9">
        <v>0</v>
      </c>
      <c r="E59" s="9">
        <v>0</v>
      </c>
      <c r="F59" s="51">
        <v>300000</v>
      </c>
    </row>
    <row r="60" spans="1:6" ht="12" customHeight="1" x14ac:dyDescent="0.55000000000000004">
      <c r="A60" s="278" t="s">
        <v>48</v>
      </c>
      <c r="B60" s="3" t="s">
        <v>80</v>
      </c>
      <c r="C60" s="3" t="s">
        <v>81</v>
      </c>
      <c r="D60" s="3" t="s">
        <v>87</v>
      </c>
      <c r="E60" s="3" t="s">
        <v>91</v>
      </c>
      <c r="F60" s="48" t="s">
        <v>97</v>
      </c>
    </row>
    <row r="61" spans="1:6" ht="12" customHeight="1" x14ac:dyDescent="0.55000000000000004">
      <c r="A61" s="279"/>
      <c r="B61" s="4" t="s">
        <v>2</v>
      </c>
      <c r="C61" s="4" t="s">
        <v>2</v>
      </c>
      <c r="D61" s="5" t="s">
        <v>85</v>
      </c>
      <c r="E61" s="5" t="s">
        <v>85</v>
      </c>
      <c r="F61" s="4" t="s">
        <v>3</v>
      </c>
    </row>
    <row r="62" spans="1:6" ht="12" customHeight="1" x14ac:dyDescent="0.55000000000000004">
      <c r="A62" s="280"/>
      <c r="B62" s="27" t="s">
        <v>4</v>
      </c>
      <c r="C62" s="5" t="s">
        <v>4</v>
      </c>
      <c r="D62" s="27" t="s">
        <v>4</v>
      </c>
      <c r="E62" s="27" t="s">
        <v>4</v>
      </c>
      <c r="F62" s="6" t="s">
        <v>4</v>
      </c>
    </row>
    <row r="63" spans="1:6" ht="24" customHeight="1" x14ac:dyDescent="0.55000000000000004">
      <c r="A63" s="33" t="s">
        <v>5</v>
      </c>
      <c r="B63" s="7">
        <v>185767131</v>
      </c>
      <c r="C63" s="7">
        <v>185936610</v>
      </c>
      <c r="D63" s="7">
        <v>187014565</v>
      </c>
      <c r="E63" s="7">
        <v>195191442</v>
      </c>
      <c r="F63" s="50">
        <v>194980000</v>
      </c>
    </row>
    <row r="64" spans="1:6" ht="18" customHeight="1" x14ac:dyDescent="0.55000000000000004">
      <c r="A64" s="39" t="s">
        <v>49</v>
      </c>
      <c r="B64" s="9">
        <v>28138496</v>
      </c>
      <c r="C64" s="9">
        <v>28376917</v>
      </c>
      <c r="D64" s="9">
        <v>27681665</v>
      </c>
      <c r="E64" s="9">
        <v>30886994</v>
      </c>
      <c r="F64" s="51">
        <v>30048610</v>
      </c>
    </row>
    <row r="65" spans="1:6" ht="18" customHeight="1" x14ac:dyDescent="0.55000000000000004">
      <c r="A65" s="39" t="s">
        <v>50</v>
      </c>
      <c r="B65" s="9">
        <v>30138971</v>
      </c>
      <c r="C65" s="9">
        <v>33216854</v>
      </c>
      <c r="D65" s="9">
        <v>31217890</v>
      </c>
      <c r="E65" s="9">
        <v>32652121</v>
      </c>
      <c r="F65" s="51">
        <v>35050549</v>
      </c>
    </row>
    <row r="66" spans="1:6" ht="18" customHeight="1" x14ac:dyDescent="0.55000000000000004">
      <c r="A66" s="39" t="s">
        <v>51</v>
      </c>
      <c r="B66" s="9">
        <v>2077410</v>
      </c>
      <c r="C66" s="9">
        <v>2019088</v>
      </c>
      <c r="D66" s="9">
        <v>2033734</v>
      </c>
      <c r="E66" s="9">
        <v>2057514</v>
      </c>
      <c r="F66" s="51">
        <v>1990636</v>
      </c>
    </row>
    <row r="67" spans="1:6" ht="18" customHeight="1" x14ac:dyDescent="0.55000000000000004">
      <c r="A67" s="39" t="s">
        <v>52</v>
      </c>
      <c r="B67" s="9">
        <v>63974080</v>
      </c>
      <c r="C67" s="9">
        <v>62260972</v>
      </c>
      <c r="D67" s="9">
        <v>65406156</v>
      </c>
      <c r="E67" s="9">
        <v>68287872</v>
      </c>
      <c r="F67" s="51">
        <v>62653275</v>
      </c>
    </row>
    <row r="68" spans="1:6" ht="18" customHeight="1" x14ac:dyDescent="0.55000000000000004">
      <c r="A68" s="39" t="s">
        <v>53</v>
      </c>
      <c r="B68" s="9">
        <v>15651423</v>
      </c>
      <c r="C68" s="9">
        <v>17722612</v>
      </c>
      <c r="D68" s="9">
        <v>17173747</v>
      </c>
      <c r="E68" s="9">
        <v>16079123</v>
      </c>
      <c r="F68" s="51">
        <v>16340028</v>
      </c>
    </row>
    <row r="69" spans="1:6" ht="18" customHeight="1" x14ac:dyDescent="0.55000000000000004">
      <c r="A69" s="39" t="s">
        <v>54</v>
      </c>
      <c r="B69" s="9">
        <v>15020087</v>
      </c>
      <c r="C69" s="9">
        <v>14202378</v>
      </c>
      <c r="D69" s="9">
        <v>13948635</v>
      </c>
      <c r="E69" s="9">
        <v>16686460</v>
      </c>
      <c r="F69" s="51">
        <v>20354146</v>
      </c>
    </row>
    <row r="70" spans="1:6" ht="18" customHeight="1" x14ac:dyDescent="0.55000000000000004">
      <c r="A70" s="39" t="s">
        <v>55</v>
      </c>
      <c r="B70" s="9">
        <v>0</v>
      </c>
      <c r="C70" s="9">
        <v>0</v>
      </c>
      <c r="D70" s="9">
        <v>0</v>
      </c>
      <c r="E70" s="9">
        <v>0</v>
      </c>
      <c r="F70" s="51">
        <v>1</v>
      </c>
    </row>
    <row r="71" spans="1:6" ht="18" customHeight="1" x14ac:dyDescent="0.55000000000000004">
      <c r="A71" s="39" t="s">
        <v>56</v>
      </c>
      <c r="B71" s="9">
        <v>0</v>
      </c>
      <c r="C71" s="9">
        <v>0</v>
      </c>
      <c r="D71" s="9">
        <v>0</v>
      </c>
      <c r="E71" s="9">
        <v>0</v>
      </c>
      <c r="F71" s="51" t="s">
        <v>102</v>
      </c>
    </row>
    <row r="72" spans="1:6" ht="18" customHeight="1" x14ac:dyDescent="0.55000000000000004">
      <c r="A72" s="39" t="s">
        <v>45</v>
      </c>
      <c r="B72" s="9">
        <v>11988710</v>
      </c>
      <c r="C72" s="9">
        <v>12946214</v>
      </c>
      <c r="D72" s="9">
        <v>12754896</v>
      </c>
      <c r="E72" s="9">
        <v>13423785</v>
      </c>
      <c r="F72" s="51">
        <v>14716100</v>
      </c>
    </row>
    <row r="73" spans="1:6" ht="18" customHeight="1" x14ac:dyDescent="0.55000000000000004">
      <c r="A73" s="39" t="s">
        <v>57</v>
      </c>
      <c r="B73" s="9">
        <v>6370141</v>
      </c>
      <c r="C73" s="9">
        <v>836678</v>
      </c>
      <c r="D73" s="9">
        <v>1285186</v>
      </c>
      <c r="E73" s="9">
        <v>704775</v>
      </c>
      <c r="F73" s="51">
        <v>678860</v>
      </c>
    </row>
    <row r="74" spans="1:6" ht="18" customHeight="1" x14ac:dyDescent="0.55000000000000004">
      <c r="A74" s="39" t="s">
        <v>58</v>
      </c>
      <c r="B74" s="9">
        <v>2123133</v>
      </c>
      <c r="C74" s="9">
        <v>1957046</v>
      </c>
      <c r="D74" s="9">
        <v>1597937</v>
      </c>
      <c r="E74" s="9">
        <v>1225539</v>
      </c>
      <c r="F74" s="51">
        <v>725334</v>
      </c>
    </row>
    <row r="75" spans="1:6" ht="18" customHeight="1" x14ac:dyDescent="0.55000000000000004">
      <c r="A75" s="39" t="s">
        <v>59</v>
      </c>
      <c r="B75" s="9">
        <v>120931</v>
      </c>
      <c r="C75" s="9">
        <v>122050</v>
      </c>
      <c r="D75" s="9">
        <v>123980</v>
      </c>
      <c r="E75" s="9">
        <v>110000</v>
      </c>
      <c r="F75" s="51">
        <v>125052</v>
      </c>
    </row>
    <row r="76" spans="1:6" ht="18" customHeight="1" x14ac:dyDescent="0.55000000000000004">
      <c r="A76" s="39" t="s">
        <v>60</v>
      </c>
      <c r="B76" s="9">
        <v>10163749</v>
      </c>
      <c r="C76" s="9">
        <v>12275801</v>
      </c>
      <c r="D76" s="9">
        <v>13790739</v>
      </c>
      <c r="E76" s="9">
        <v>13077259</v>
      </c>
      <c r="F76" s="51">
        <v>11997409</v>
      </c>
    </row>
    <row r="77" spans="1:6" ht="24" customHeight="1" x14ac:dyDescent="0.55000000000000004">
      <c r="A77" s="40" t="s">
        <v>47</v>
      </c>
      <c r="B77" s="12">
        <v>0</v>
      </c>
      <c r="C77" s="12">
        <v>0</v>
      </c>
      <c r="D77" s="12">
        <v>0</v>
      </c>
      <c r="E77" s="12">
        <v>0</v>
      </c>
      <c r="F77" s="54">
        <v>300000</v>
      </c>
    </row>
    <row r="78" spans="1:6" ht="12" customHeight="1" x14ac:dyDescent="0.55000000000000004">
      <c r="A78" s="14" t="s">
        <v>30</v>
      </c>
      <c r="B78" s="15"/>
      <c r="C78" s="15"/>
      <c r="D78" s="15"/>
      <c r="E78" s="15"/>
      <c r="F78" s="15"/>
    </row>
    <row r="79" spans="1:6" ht="12.5" x14ac:dyDescent="0.55000000000000004">
      <c r="A79" s="14" t="s">
        <v>99</v>
      </c>
      <c r="B79" s="15"/>
      <c r="C79" s="15"/>
      <c r="D79" s="15"/>
      <c r="E79" s="15"/>
      <c r="F79" s="15"/>
    </row>
    <row r="80" spans="1:6" ht="12.5" x14ac:dyDescent="0.55000000000000004">
      <c r="A80" s="16" t="s">
        <v>31</v>
      </c>
      <c r="B80" s="17"/>
      <c r="C80" s="17"/>
      <c r="D80" s="17"/>
      <c r="E80" s="17"/>
      <c r="F80" s="17"/>
    </row>
  </sheetData>
  <mergeCells count="6">
    <mergeCell ref="A42:A44"/>
    <mergeCell ref="A60:A62"/>
    <mergeCell ref="A1:E2"/>
    <mergeCell ref="A4:E5"/>
    <mergeCell ref="A6:A8"/>
    <mergeCell ref="A40:E41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87" orientation="portrait" cellComments="asDisplayed" horizontalDpi="300" verticalDpi="300" r:id="rId1"/>
  <headerFooter differentOddEven="1">
    <evenHeader>&amp;R&amp;"ＭＳ 明朝,標準" 14 行財政</even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27B6-591A-41C3-B3EB-B17C77A86590}">
  <sheetPr>
    <pageSetUpPr fitToPage="1"/>
  </sheetPr>
  <dimension ref="A1:J68"/>
  <sheetViews>
    <sheetView showGridLines="0" zoomScaleNormal="100" zoomScaleSheetLayoutView="100" workbookViewId="0">
      <pane ySplit="5" topLeftCell="A6" activePane="bottomLeft" state="frozen"/>
      <selection pane="bottomLeft" sqref="A1:J2"/>
    </sheetView>
  </sheetViews>
  <sheetFormatPr defaultColWidth="7.5" defaultRowHeight="7.75" customHeight="1" x14ac:dyDescent="0.2"/>
  <cols>
    <col min="1" max="1" width="7.75" style="176" customWidth="1"/>
    <col min="2" max="2" width="3" style="176" customWidth="1"/>
    <col min="3" max="3" width="2.5" style="176" customWidth="1"/>
    <col min="4" max="4" width="6" style="176" customWidth="1"/>
    <col min="5" max="6" width="9" style="176" customWidth="1"/>
    <col min="7" max="7" width="15" style="176" customWidth="1"/>
    <col min="8" max="8" width="9" style="176" customWidth="1"/>
    <col min="9" max="9" width="13.5" style="176" customWidth="1"/>
    <col min="10" max="10" width="10.5" style="176" customWidth="1"/>
    <col min="11" max="16384" width="7.5" style="176"/>
  </cols>
  <sheetData>
    <row r="1" spans="1:10" ht="10.5" customHeight="1" x14ac:dyDescent="0.2">
      <c r="A1" s="304" t="s">
        <v>287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ht="10.5" customHeight="1" x14ac:dyDescent="0.2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21" customHeight="1" x14ac:dyDescent="0.2">
      <c r="A3" s="365" t="s">
        <v>288</v>
      </c>
      <c r="B3" s="366"/>
      <c r="C3" s="366"/>
      <c r="D3" s="215" t="s">
        <v>289</v>
      </c>
      <c r="E3" s="215" t="s">
        <v>290</v>
      </c>
      <c r="F3" s="215" t="s">
        <v>291</v>
      </c>
      <c r="G3" s="215" t="s">
        <v>292</v>
      </c>
      <c r="H3" s="215" t="s">
        <v>293</v>
      </c>
      <c r="I3" s="215" t="s">
        <v>294</v>
      </c>
      <c r="J3" s="216" t="s">
        <v>295</v>
      </c>
    </row>
    <row r="4" spans="1:10" s="220" customFormat="1" ht="10.5" customHeight="1" x14ac:dyDescent="0.2">
      <c r="A4" s="367"/>
      <c r="B4" s="368"/>
      <c r="C4" s="368"/>
      <c r="D4" s="217" t="s">
        <v>296</v>
      </c>
      <c r="E4" s="217" t="s">
        <v>297</v>
      </c>
      <c r="F4" s="217" t="s">
        <v>298</v>
      </c>
      <c r="G4" s="217" t="s">
        <v>299</v>
      </c>
      <c r="H4" s="217" t="s">
        <v>300</v>
      </c>
      <c r="I4" s="218" t="s">
        <v>301</v>
      </c>
      <c r="J4" s="219" t="s">
        <v>302</v>
      </c>
    </row>
    <row r="5" spans="1:10" ht="9.75" customHeight="1" x14ac:dyDescent="0.2">
      <c r="A5" s="369"/>
      <c r="B5" s="370"/>
      <c r="C5" s="370"/>
      <c r="D5" s="221"/>
      <c r="E5" s="221"/>
      <c r="F5" s="221"/>
      <c r="G5" s="222" t="s">
        <v>194</v>
      </c>
      <c r="H5" s="221"/>
      <c r="I5" s="222" t="s">
        <v>194</v>
      </c>
      <c r="J5" s="223" t="s">
        <v>194</v>
      </c>
    </row>
    <row r="6" spans="1:10" ht="11.5" customHeight="1" x14ac:dyDescent="0.2">
      <c r="A6" s="224" t="s">
        <v>303</v>
      </c>
      <c r="B6" s="225">
        <v>1</v>
      </c>
      <c r="C6" s="225" t="s">
        <v>304</v>
      </c>
      <c r="D6" s="93">
        <v>6</v>
      </c>
      <c r="E6" s="123">
        <v>0</v>
      </c>
      <c r="F6" s="123">
        <v>67503</v>
      </c>
      <c r="G6" s="123">
        <v>2013792300</v>
      </c>
      <c r="H6" s="123">
        <v>0</v>
      </c>
      <c r="I6" s="123">
        <v>335632050</v>
      </c>
      <c r="J6" s="129">
        <v>29832.634105150883</v>
      </c>
    </row>
    <row r="7" spans="1:10" ht="11.5" customHeight="1" x14ac:dyDescent="0.2">
      <c r="A7" s="224"/>
      <c r="B7" s="225">
        <v>2</v>
      </c>
      <c r="C7" s="225"/>
      <c r="D7" s="93">
        <v>3</v>
      </c>
      <c r="E7" s="123">
        <v>0</v>
      </c>
      <c r="F7" s="123">
        <v>58681</v>
      </c>
      <c r="G7" s="123">
        <v>1519673700</v>
      </c>
      <c r="H7" s="123">
        <v>0</v>
      </c>
      <c r="I7" s="123">
        <v>506557900</v>
      </c>
      <c r="J7" s="129">
        <v>25897.201820009883</v>
      </c>
    </row>
    <row r="8" spans="1:10" ht="11.5" customHeight="1" x14ac:dyDescent="0.2">
      <c r="A8" s="224"/>
      <c r="B8" s="225">
        <v>3</v>
      </c>
      <c r="C8" s="225"/>
      <c r="D8" s="93">
        <v>3</v>
      </c>
      <c r="E8" s="123">
        <v>0</v>
      </c>
      <c r="F8" s="123">
        <v>27734</v>
      </c>
      <c r="G8" s="123">
        <v>519987500</v>
      </c>
      <c r="H8" s="123">
        <v>0</v>
      </c>
      <c r="I8" s="123">
        <v>173329166.66666666</v>
      </c>
      <c r="J8" s="129">
        <v>18749.098579361074</v>
      </c>
    </row>
    <row r="9" spans="1:10" ht="11.5" customHeight="1" x14ac:dyDescent="0.2">
      <c r="A9" s="224"/>
      <c r="B9" s="225">
        <v>4</v>
      </c>
      <c r="C9" s="225"/>
      <c r="D9" s="93">
        <v>9</v>
      </c>
      <c r="E9" s="123">
        <v>2972</v>
      </c>
      <c r="F9" s="123">
        <v>81444</v>
      </c>
      <c r="G9" s="123">
        <v>2078140100</v>
      </c>
      <c r="H9" s="123">
        <v>330.22222222222223</v>
      </c>
      <c r="I9" s="123">
        <v>230904455.55555555</v>
      </c>
      <c r="J9" s="129">
        <v>24617.846142911298</v>
      </c>
    </row>
    <row r="10" spans="1:10" ht="11.5" customHeight="1" x14ac:dyDescent="0.2">
      <c r="A10" s="224"/>
      <c r="B10" s="225">
        <v>5</v>
      </c>
      <c r="C10" s="225"/>
      <c r="D10" s="93">
        <v>3</v>
      </c>
      <c r="E10" s="123">
        <v>0</v>
      </c>
      <c r="F10" s="123">
        <v>53655</v>
      </c>
      <c r="G10" s="123">
        <v>1086275700</v>
      </c>
      <c r="H10" s="123">
        <v>0</v>
      </c>
      <c r="I10" s="123">
        <v>362091900</v>
      </c>
      <c r="J10" s="129">
        <v>20245.563321218899</v>
      </c>
    </row>
    <row r="11" spans="1:10" ht="11.5" customHeight="1" x14ac:dyDescent="0.2">
      <c r="A11" s="224"/>
      <c r="B11" s="225">
        <v>6</v>
      </c>
      <c r="C11" s="225"/>
      <c r="D11" s="93">
        <v>6</v>
      </c>
      <c r="E11" s="123">
        <v>0</v>
      </c>
      <c r="F11" s="123">
        <v>55144</v>
      </c>
      <c r="G11" s="123">
        <v>1783479200</v>
      </c>
      <c r="H11" s="123">
        <v>0</v>
      </c>
      <c r="I11" s="123">
        <v>297246533.33333331</v>
      </c>
      <c r="J11" s="129">
        <v>32342.216741621934</v>
      </c>
    </row>
    <row r="12" spans="1:10" ht="11.5" customHeight="1" x14ac:dyDescent="0.2">
      <c r="A12" s="224"/>
      <c r="B12" s="225">
        <v>7</v>
      </c>
      <c r="C12" s="225"/>
      <c r="D12" s="93">
        <v>3</v>
      </c>
      <c r="E12" s="123">
        <v>5613</v>
      </c>
      <c r="F12" s="123">
        <v>51980</v>
      </c>
      <c r="G12" s="123">
        <v>1193317400</v>
      </c>
      <c r="H12" s="123">
        <v>1871</v>
      </c>
      <c r="I12" s="123">
        <v>397772466.66666669</v>
      </c>
      <c r="J12" s="129">
        <v>20719.834007605092</v>
      </c>
    </row>
    <row r="13" spans="1:10" ht="11.5" customHeight="1" x14ac:dyDescent="0.2">
      <c r="A13" s="224"/>
      <c r="B13" s="225">
        <v>8</v>
      </c>
      <c r="C13" s="225"/>
      <c r="D13" s="93">
        <v>4</v>
      </c>
      <c r="E13" s="123">
        <v>0</v>
      </c>
      <c r="F13" s="123">
        <v>126538</v>
      </c>
      <c r="G13" s="123">
        <v>3958765600</v>
      </c>
      <c r="H13" s="123">
        <v>0</v>
      </c>
      <c r="I13" s="123">
        <v>989691400</v>
      </c>
      <c r="J13" s="129">
        <v>31285.19180009167</v>
      </c>
    </row>
    <row r="14" spans="1:10" ht="11.5" customHeight="1" x14ac:dyDescent="0.2">
      <c r="A14" s="224"/>
      <c r="B14" s="225">
        <v>9</v>
      </c>
      <c r="C14" s="225"/>
      <c r="D14" s="93">
        <v>3</v>
      </c>
      <c r="E14" s="123">
        <v>0</v>
      </c>
      <c r="F14" s="123">
        <v>53442</v>
      </c>
      <c r="G14" s="123">
        <v>1043362600</v>
      </c>
      <c r="H14" s="123">
        <v>0</v>
      </c>
      <c r="I14" s="123">
        <v>347787533.33333331</v>
      </c>
      <c r="J14" s="129">
        <v>19523.270087197336</v>
      </c>
    </row>
    <row r="15" spans="1:10" ht="11.5" customHeight="1" x14ac:dyDescent="0.2">
      <c r="A15" s="224"/>
      <c r="B15" s="225">
        <v>10</v>
      </c>
      <c r="C15" s="225"/>
      <c r="D15" s="93">
        <v>7</v>
      </c>
      <c r="E15" s="123">
        <v>9449</v>
      </c>
      <c r="F15" s="123">
        <v>95764</v>
      </c>
      <c r="G15" s="123">
        <v>2075294900</v>
      </c>
      <c r="H15" s="123">
        <v>1349.8571428571429</v>
      </c>
      <c r="I15" s="123">
        <v>296470700</v>
      </c>
      <c r="J15" s="129">
        <v>19724.700369726175</v>
      </c>
    </row>
    <row r="16" spans="1:10" ht="11.5" customHeight="1" x14ac:dyDescent="0.2">
      <c r="A16" s="224"/>
      <c r="B16" s="225">
        <v>11</v>
      </c>
      <c r="C16" s="225"/>
      <c r="D16" s="93">
        <v>7</v>
      </c>
      <c r="E16" s="123">
        <v>7498</v>
      </c>
      <c r="F16" s="123">
        <v>61818</v>
      </c>
      <c r="G16" s="123">
        <v>1880975300</v>
      </c>
      <c r="H16" s="123">
        <v>1071.1428571428571</v>
      </c>
      <c r="I16" s="123">
        <v>268710757.14285713</v>
      </c>
      <c r="J16" s="129">
        <v>27136.23550118299</v>
      </c>
    </row>
    <row r="17" spans="1:10" ht="11.5" customHeight="1" x14ac:dyDescent="0.2">
      <c r="A17" s="224"/>
      <c r="B17" s="225">
        <v>12</v>
      </c>
      <c r="C17" s="225"/>
      <c r="D17" s="93">
        <v>13</v>
      </c>
      <c r="E17" s="123">
        <v>5730</v>
      </c>
      <c r="F17" s="123">
        <v>150212</v>
      </c>
      <c r="G17" s="123">
        <v>5062501100</v>
      </c>
      <c r="H17" s="123">
        <v>440.76923076923077</v>
      </c>
      <c r="I17" s="123">
        <v>389423161.53846157</v>
      </c>
      <c r="J17" s="129">
        <v>32464.000076951688</v>
      </c>
    </row>
    <row r="18" spans="1:10" ht="11.5" customHeight="1" x14ac:dyDescent="0.2">
      <c r="A18" s="224" t="s">
        <v>305</v>
      </c>
      <c r="B18" s="225">
        <v>1</v>
      </c>
      <c r="C18" s="225" t="s">
        <v>304</v>
      </c>
      <c r="D18" s="93">
        <v>6</v>
      </c>
      <c r="E18" s="123">
        <v>4865</v>
      </c>
      <c r="F18" s="123">
        <v>75060</v>
      </c>
      <c r="G18" s="123">
        <v>2021236700</v>
      </c>
      <c r="H18" s="123">
        <v>810.83333333333337</v>
      </c>
      <c r="I18" s="123">
        <v>336872783.33333331</v>
      </c>
      <c r="J18" s="129">
        <v>25289.167344385362</v>
      </c>
    </row>
    <row r="19" spans="1:10" ht="11.5" customHeight="1" x14ac:dyDescent="0.2">
      <c r="A19" s="224"/>
      <c r="B19" s="225">
        <v>2</v>
      </c>
      <c r="C19" s="225"/>
      <c r="D19" s="93">
        <v>3</v>
      </c>
      <c r="E19" s="123" t="s">
        <v>306</v>
      </c>
      <c r="F19" s="123">
        <v>26644</v>
      </c>
      <c r="G19" s="123">
        <v>1261366800</v>
      </c>
      <c r="H19" s="123" t="s">
        <v>306</v>
      </c>
      <c r="I19" s="123">
        <v>420455600</v>
      </c>
      <c r="J19" s="129">
        <v>47341.495270980333</v>
      </c>
    </row>
    <row r="20" spans="1:10" ht="11.5" customHeight="1" x14ac:dyDescent="0.2">
      <c r="A20" s="224"/>
      <c r="B20" s="225">
        <v>3</v>
      </c>
      <c r="C20" s="225"/>
      <c r="D20" s="93">
        <v>3</v>
      </c>
      <c r="E20" s="123">
        <v>3567</v>
      </c>
      <c r="F20" s="123">
        <v>44289</v>
      </c>
      <c r="G20" s="123">
        <v>1260276000</v>
      </c>
      <c r="H20" s="123">
        <v>1189</v>
      </c>
      <c r="I20" s="123">
        <v>420092000</v>
      </c>
      <c r="J20" s="129">
        <v>26334.754262788367</v>
      </c>
    </row>
    <row r="21" spans="1:10" ht="11.5" customHeight="1" x14ac:dyDescent="0.2">
      <c r="A21" s="224"/>
      <c r="B21" s="225">
        <v>4</v>
      </c>
      <c r="C21" s="225"/>
      <c r="D21" s="93">
        <v>7</v>
      </c>
      <c r="E21" s="123">
        <v>7473</v>
      </c>
      <c r="F21" s="123">
        <v>66036</v>
      </c>
      <c r="G21" s="123">
        <v>1923744200</v>
      </c>
      <c r="H21" s="123">
        <v>1067.5714285714287</v>
      </c>
      <c r="I21" s="123">
        <v>274820600</v>
      </c>
      <c r="J21" s="129">
        <v>26170.185963623502</v>
      </c>
    </row>
    <row r="22" spans="1:10" ht="11.5" customHeight="1" x14ac:dyDescent="0.2">
      <c r="A22" s="224"/>
      <c r="B22" s="225">
        <v>5</v>
      </c>
      <c r="C22" s="225"/>
      <c r="D22" s="93">
        <v>5</v>
      </c>
      <c r="E22" s="123">
        <v>3382</v>
      </c>
      <c r="F22" s="123">
        <v>41382</v>
      </c>
      <c r="G22" s="123">
        <v>1782057300</v>
      </c>
      <c r="H22" s="123">
        <v>676.4</v>
      </c>
      <c r="I22" s="123">
        <v>356411460</v>
      </c>
      <c r="J22" s="129">
        <v>39810.054954874453</v>
      </c>
    </row>
    <row r="23" spans="1:10" ht="11.5" customHeight="1" x14ac:dyDescent="0.2">
      <c r="A23" s="224"/>
      <c r="B23" s="225">
        <v>6</v>
      </c>
      <c r="C23" s="225"/>
      <c r="D23" s="93">
        <v>4</v>
      </c>
      <c r="E23" s="123">
        <v>10016</v>
      </c>
      <c r="F23" s="123">
        <v>118253</v>
      </c>
      <c r="G23" s="123">
        <v>4469608700</v>
      </c>
      <c r="H23" s="123">
        <v>2504</v>
      </c>
      <c r="I23" s="123">
        <v>1117402175</v>
      </c>
      <c r="J23" s="129">
        <v>34845.587788163939</v>
      </c>
    </row>
    <row r="24" spans="1:10" ht="11.5" customHeight="1" x14ac:dyDescent="0.2">
      <c r="A24" s="224"/>
      <c r="B24" s="225">
        <v>7</v>
      </c>
      <c r="C24" s="225"/>
      <c r="D24" s="93">
        <v>3</v>
      </c>
      <c r="E24" s="123" t="s">
        <v>306</v>
      </c>
      <c r="F24" s="123">
        <v>12676</v>
      </c>
      <c r="G24" s="123">
        <v>428566900</v>
      </c>
      <c r="H24" s="123" t="s">
        <v>306</v>
      </c>
      <c r="I24" s="123">
        <v>142855633.33333334</v>
      </c>
      <c r="J24" s="129">
        <v>33809.316819185864</v>
      </c>
    </row>
    <row r="25" spans="1:10" ht="11.5" customHeight="1" x14ac:dyDescent="0.2">
      <c r="A25" s="224"/>
      <c r="B25" s="225">
        <v>8</v>
      </c>
      <c r="C25" s="225"/>
      <c r="D25" s="93">
        <v>3</v>
      </c>
      <c r="E25" s="123">
        <v>5597</v>
      </c>
      <c r="F25" s="123">
        <v>50639</v>
      </c>
      <c r="G25" s="123">
        <v>1465287300</v>
      </c>
      <c r="H25" s="123">
        <v>1865.6666666666667</v>
      </c>
      <c r="I25" s="123">
        <v>488429100</v>
      </c>
      <c r="J25" s="129">
        <v>26056.037058112241</v>
      </c>
    </row>
    <row r="26" spans="1:10" ht="11.5" customHeight="1" x14ac:dyDescent="0.2">
      <c r="A26" s="224"/>
      <c r="B26" s="225">
        <v>9</v>
      </c>
      <c r="C26" s="225"/>
      <c r="D26" s="93">
        <v>3</v>
      </c>
      <c r="E26" s="123" t="s">
        <v>306</v>
      </c>
      <c r="F26" s="123">
        <v>19566</v>
      </c>
      <c r="G26" s="123">
        <v>981951400</v>
      </c>
      <c r="H26" s="123" t="s">
        <v>306</v>
      </c>
      <c r="I26" s="123">
        <v>327317133.33333331</v>
      </c>
      <c r="J26" s="129">
        <v>50186.619646325256</v>
      </c>
    </row>
    <row r="27" spans="1:10" ht="11.5" customHeight="1" x14ac:dyDescent="0.2">
      <c r="A27" s="224"/>
      <c r="B27" s="225">
        <v>10</v>
      </c>
      <c r="C27" s="225"/>
      <c r="D27" s="93">
        <v>4</v>
      </c>
      <c r="E27" s="123" t="s">
        <v>306</v>
      </c>
      <c r="F27" s="123">
        <v>33696</v>
      </c>
      <c r="G27" s="123">
        <v>1477379900</v>
      </c>
      <c r="H27" s="123" t="s">
        <v>306</v>
      </c>
      <c r="I27" s="123">
        <v>369344975</v>
      </c>
      <c r="J27" s="129">
        <v>43844.370251661916</v>
      </c>
    </row>
    <row r="28" spans="1:10" ht="11.5" customHeight="1" x14ac:dyDescent="0.2">
      <c r="A28" s="224"/>
      <c r="B28" s="225">
        <v>11</v>
      </c>
      <c r="C28" s="225"/>
      <c r="D28" s="93">
        <v>5</v>
      </c>
      <c r="E28" s="123" t="s">
        <v>306</v>
      </c>
      <c r="F28" s="123">
        <v>36661</v>
      </c>
      <c r="G28" s="123">
        <v>1820726400</v>
      </c>
      <c r="H28" s="123" t="s">
        <v>306</v>
      </c>
      <c r="I28" s="123">
        <v>364145280</v>
      </c>
      <c r="J28" s="129">
        <v>49663.849867706827</v>
      </c>
    </row>
    <row r="29" spans="1:10" ht="11.5" customHeight="1" x14ac:dyDescent="0.2">
      <c r="A29" s="224"/>
      <c r="B29" s="225">
        <v>12</v>
      </c>
      <c r="C29" s="225"/>
      <c r="D29" s="93">
        <v>13</v>
      </c>
      <c r="E29" s="123">
        <v>11948</v>
      </c>
      <c r="F29" s="123">
        <v>176041</v>
      </c>
      <c r="G29" s="123">
        <v>7610921300</v>
      </c>
      <c r="H29" s="123">
        <v>919.07692307692309</v>
      </c>
      <c r="I29" s="123">
        <v>585455484.61538458</v>
      </c>
      <c r="J29" s="129">
        <v>40485.992797450912</v>
      </c>
    </row>
    <row r="30" spans="1:10" ht="11.5" customHeight="1" x14ac:dyDescent="0.2">
      <c r="A30" s="224" t="s">
        <v>307</v>
      </c>
      <c r="B30" s="225">
        <v>1</v>
      </c>
      <c r="C30" s="225" t="s">
        <v>304</v>
      </c>
      <c r="D30" s="93">
        <v>8</v>
      </c>
      <c r="E30" s="123">
        <v>5869</v>
      </c>
      <c r="F30" s="123">
        <v>113954</v>
      </c>
      <c r="G30" s="123">
        <v>3920946700</v>
      </c>
      <c r="H30" s="123">
        <v>733.625</v>
      </c>
      <c r="I30" s="123">
        <v>490118337.5</v>
      </c>
      <c r="J30" s="129">
        <v>32722.821995777103</v>
      </c>
    </row>
    <row r="31" spans="1:10" ht="11.5" customHeight="1" x14ac:dyDescent="0.2">
      <c r="A31" s="224"/>
      <c r="B31" s="225">
        <v>2</v>
      </c>
      <c r="C31" s="225"/>
      <c r="D31" s="93">
        <v>10</v>
      </c>
      <c r="E31" s="123">
        <v>16517</v>
      </c>
      <c r="F31" s="123">
        <v>119924</v>
      </c>
      <c r="G31" s="123">
        <v>3726036900</v>
      </c>
      <c r="H31" s="123">
        <v>1651.7</v>
      </c>
      <c r="I31" s="123">
        <v>372603690</v>
      </c>
      <c r="J31" s="129">
        <v>27308.777420276896</v>
      </c>
    </row>
    <row r="32" spans="1:10" ht="11.5" customHeight="1" x14ac:dyDescent="0.2">
      <c r="A32" s="224"/>
      <c r="B32" s="225">
        <v>3</v>
      </c>
      <c r="C32" s="225"/>
      <c r="D32" s="93">
        <v>6</v>
      </c>
      <c r="E32" s="123">
        <v>2730</v>
      </c>
      <c r="F32" s="123">
        <v>63291</v>
      </c>
      <c r="G32" s="123">
        <v>2624279300</v>
      </c>
      <c r="H32" s="123">
        <v>455</v>
      </c>
      <c r="I32" s="123">
        <v>437379883.33333331</v>
      </c>
      <c r="J32" s="129">
        <v>39749.160115720755</v>
      </c>
    </row>
    <row r="33" spans="1:10" ht="11.5" customHeight="1" x14ac:dyDescent="0.2">
      <c r="A33" s="224"/>
      <c r="B33" s="225">
        <v>4</v>
      </c>
      <c r="C33" s="225"/>
      <c r="D33" s="93">
        <v>9</v>
      </c>
      <c r="E33" s="123">
        <v>3834</v>
      </c>
      <c r="F33" s="123">
        <v>67216</v>
      </c>
      <c r="G33" s="123">
        <v>2469607600</v>
      </c>
      <c r="H33" s="123">
        <v>426</v>
      </c>
      <c r="I33" s="123">
        <v>274400844.44444442</v>
      </c>
      <c r="J33" s="129">
        <v>34758.727656579875</v>
      </c>
    </row>
    <row r="34" spans="1:10" ht="11.5" customHeight="1" x14ac:dyDescent="0.2">
      <c r="A34" s="224"/>
      <c r="B34" s="225">
        <v>5</v>
      </c>
      <c r="C34" s="225"/>
      <c r="D34" s="93">
        <v>6</v>
      </c>
      <c r="E34" s="123">
        <v>9489</v>
      </c>
      <c r="F34" s="123">
        <v>58746</v>
      </c>
      <c r="G34" s="123">
        <v>2052878200</v>
      </c>
      <c r="H34" s="123">
        <v>1581.5</v>
      </c>
      <c r="I34" s="123">
        <v>342146366.66666669</v>
      </c>
      <c r="J34" s="129">
        <v>30085.413644024327</v>
      </c>
    </row>
    <row r="35" spans="1:10" ht="11.5" customHeight="1" x14ac:dyDescent="0.2">
      <c r="A35" s="224"/>
      <c r="B35" s="225">
        <v>6</v>
      </c>
      <c r="C35" s="225"/>
      <c r="D35" s="93">
        <v>9</v>
      </c>
      <c r="E35" s="123">
        <v>8694</v>
      </c>
      <c r="F35" s="123">
        <v>80494</v>
      </c>
      <c r="G35" s="123">
        <v>2912390200</v>
      </c>
      <c r="H35" s="123">
        <v>966</v>
      </c>
      <c r="I35" s="123">
        <v>323598911.1111111</v>
      </c>
      <c r="J35" s="129">
        <v>32654.507332825044</v>
      </c>
    </row>
    <row r="36" spans="1:10" ht="11.5" customHeight="1" x14ac:dyDescent="0.2">
      <c r="A36" s="224"/>
      <c r="B36" s="225">
        <v>7</v>
      </c>
      <c r="C36" s="225"/>
      <c r="D36" s="93">
        <v>6</v>
      </c>
      <c r="E36" s="123">
        <v>3856</v>
      </c>
      <c r="F36" s="123">
        <v>38079</v>
      </c>
      <c r="G36" s="123">
        <v>1852270300</v>
      </c>
      <c r="H36" s="123">
        <v>642.66666666666663</v>
      </c>
      <c r="I36" s="123">
        <v>308711716.66666669</v>
      </c>
      <c r="J36" s="129">
        <v>44170.032192679144</v>
      </c>
    </row>
    <row r="37" spans="1:10" ht="11.5" customHeight="1" x14ac:dyDescent="0.2">
      <c r="A37" s="224"/>
      <c r="B37" s="225">
        <v>8</v>
      </c>
      <c r="C37" s="225"/>
      <c r="D37" s="93">
        <v>7</v>
      </c>
      <c r="E37" s="123">
        <v>11009</v>
      </c>
      <c r="F37" s="123">
        <v>137187</v>
      </c>
      <c r="G37" s="123">
        <v>6552449600</v>
      </c>
      <c r="H37" s="123">
        <v>1572.7142857142858</v>
      </c>
      <c r="I37" s="123">
        <v>936064228.57142854</v>
      </c>
      <c r="J37" s="129">
        <v>44214.75343464061</v>
      </c>
    </row>
    <row r="38" spans="1:10" ht="11.5" customHeight="1" x14ac:dyDescent="0.2">
      <c r="A38" s="224"/>
      <c r="B38" s="225">
        <v>9</v>
      </c>
      <c r="C38" s="225"/>
      <c r="D38" s="93">
        <v>6</v>
      </c>
      <c r="E38" s="123">
        <v>5131</v>
      </c>
      <c r="F38" s="123">
        <v>58523</v>
      </c>
      <c r="G38" s="123">
        <v>2412478100</v>
      </c>
      <c r="H38" s="123">
        <v>855.16666666666663</v>
      </c>
      <c r="I38" s="123">
        <v>402079683.33333331</v>
      </c>
      <c r="J38" s="129">
        <v>37899.866465579536</v>
      </c>
    </row>
    <row r="39" spans="1:10" ht="11.5" customHeight="1" x14ac:dyDescent="0.2">
      <c r="A39" s="224"/>
      <c r="B39" s="225">
        <v>10</v>
      </c>
      <c r="C39" s="225"/>
      <c r="D39" s="93">
        <v>9</v>
      </c>
      <c r="E39" s="123">
        <v>12297</v>
      </c>
      <c r="F39" s="123">
        <v>117935</v>
      </c>
      <c r="G39" s="123">
        <v>5502358300</v>
      </c>
      <c r="H39" s="123">
        <v>1366.3333333333333</v>
      </c>
      <c r="I39" s="123">
        <v>611373144.44444442</v>
      </c>
      <c r="J39" s="129">
        <v>42250.432305424169</v>
      </c>
    </row>
    <row r="40" spans="1:10" ht="11.5" customHeight="1" x14ac:dyDescent="0.2">
      <c r="A40" s="224"/>
      <c r="B40" s="225">
        <v>11</v>
      </c>
      <c r="C40" s="225"/>
      <c r="D40" s="93">
        <v>6</v>
      </c>
      <c r="E40" s="123">
        <v>5305</v>
      </c>
      <c r="F40" s="123">
        <v>50257</v>
      </c>
      <c r="G40" s="123">
        <v>2182293800</v>
      </c>
      <c r="H40" s="123">
        <v>884.16666666666663</v>
      </c>
      <c r="I40" s="123">
        <v>363715633.33333331</v>
      </c>
      <c r="J40" s="129">
        <v>39276.732299053307</v>
      </c>
    </row>
    <row r="41" spans="1:10" ht="11.5" customHeight="1" x14ac:dyDescent="0.2">
      <c r="A41" s="224"/>
      <c r="B41" s="225">
        <v>12</v>
      </c>
      <c r="C41" s="225"/>
      <c r="D41" s="93">
        <v>3</v>
      </c>
      <c r="E41" s="123">
        <v>4511</v>
      </c>
      <c r="F41" s="123">
        <v>48197</v>
      </c>
      <c r="G41" s="123">
        <v>1807019400</v>
      </c>
      <c r="H41" s="123">
        <v>1503.6666666666667</v>
      </c>
      <c r="I41" s="123">
        <v>602339800</v>
      </c>
      <c r="J41" s="129">
        <v>34283.588829020264</v>
      </c>
    </row>
    <row r="42" spans="1:10" ht="11.5" customHeight="1" x14ac:dyDescent="0.2">
      <c r="A42" s="224" t="s">
        <v>308</v>
      </c>
      <c r="B42" s="225">
        <v>1</v>
      </c>
      <c r="C42" s="225" t="s">
        <v>304</v>
      </c>
      <c r="D42" s="93">
        <v>9</v>
      </c>
      <c r="E42" s="123">
        <v>3622</v>
      </c>
      <c r="F42" s="123">
        <v>94708</v>
      </c>
      <c r="G42" s="123">
        <v>4370873700</v>
      </c>
      <c r="H42" s="123">
        <v>402.44444444444446</v>
      </c>
      <c r="I42" s="123">
        <v>485652633.33333331</v>
      </c>
      <c r="J42" s="129">
        <v>44451.069866775142</v>
      </c>
    </row>
    <row r="43" spans="1:10" ht="11.5" customHeight="1" x14ac:dyDescent="0.2">
      <c r="A43" s="224"/>
      <c r="B43" s="225">
        <v>2</v>
      </c>
      <c r="C43" s="226"/>
      <c r="D43" s="123">
        <v>3</v>
      </c>
      <c r="E43" s="123">
        <v>6854</v>
      </c>
      <c r="F43" s="123">
        <v>30973</v>
      </c>
      <c r="G43" s="123">
        <v>1026487000</v>
      </c>
      <c r="H43" s="123">
        <v>2284.6666666666665</v>
      </c>
      <c r="I43" s="123">
        <v>342162333.33333331</v>
      </c>
      <c r="J43" s="129">
        <v>27136.357628149206</v>
      </c>
    </row>
    <row r="44" spans="1:10" ht="11.5" customHeight="1" x14ac:dyDescent="0.2">
      <c r="A44" s="224"/>
      <c r="B44" s="225">
        <v>3</v>
      </c>
      <c r="C44" s="226"/>
      <c r="D44" s="123">
        <v>0</v>
      </c>
      <c r="E44" s="123">
        <v>0</v>
      </c>
      <c r="F44" s="123">
        <v>0</v>
      </c>
      <c r="G44" s="123">
        <v>0</v>
      </c>
      <c r="H44" s="123">
        <v>0</v>
      </c>
      <c r="I44" s="123">
        <v>0</v>
      </c>
      <c r="J44" s="129">
        <v>0</v>
      </c>
    </row>
    <row r="45" spans="1:10" ht="11.5" customHeight="1" x14ac:dyDescent="0.2">
      <c r="A45" s="224"/>
      <c r="B45" s="225">
        <v>4</v>
      </c>
      <c r="C45" s="226"/>
      <c r="D45" s="123">
        <v>3</v>
      </c>
      <c r="E45" s="123">
        <v>0</v>
      </c>
      <c r="F45" s="123">
        <v>18569</v>
      </c>
      <c r="G45" s="123">
        <v>1139180300</v>
      </c>
      <c r="H45" s="123">
        <v>0</v>
      </c>
      <c r="I45" s="123">
        <v>379726766.66666669</v>
      </c>
      <c r="J45" s="129">
        <v>61348.500188486185</v>
      </c>
    </row>
    <row r="46" spans="1:10" ht="11.5" customHeight="1" x14ac:dyDescent="0.2">
      <c r="A46" s="224"/>
      <c r="B46" s="225">
        <v>5</v>
      </c>
      <c r="C46" s="226"/>
      <c r="D46" s="123">
        <v>6</v>
      </c>
      <c r="E46" s="123">
        <v>3286</v>
      </c>
      <c r="F46" s="123">
        <v>39929</v>
      </c>
      <c r="G46" s="123">
        <v>1987089700</v>
      </c>
      <c r="H46" s="123">
        <v>547.66666666666663</v>
      </c>
      <c r="I46" s="123">
        <v>331181616.66666669</v>
      </c>
      <c r="J46" s="129">
        <v>45981.480967256743</v>
      </c>
    </row>
    <row r="47" spans="1:10" ht="11.5" customHeight="1" x14ac:dyDescent="0.2">
      <c r="A47" s="224"/>
      <c r="B47" s="225">
        <v>6</v>
      </c>
      <c r="C47" s="226"/>
      <c r="D47" s="123">
        <v>9</v>
      </c>
      <c r="E47" s="123">
        <v>10535</v>
      </c>
      <c r="F47" s="123">
        <v>69851</v>
      </c>
      <c r="G47" s="123">
        <v>3127691400</v>
      </c>
      <c r="H47" s="123">
        <v>1170.5555555555557</v>
      </c>
      <c r="I47" s="123">
        <v>347521266.66666669</v>
      </c>
      <c r="J47" s="129">
        <v>38908.409424526661</v>
      </c>
    </row>
    <row r="48" spans="1:10" ht="11.5" customHeight="1" x14ac:dyDescent="0.2">
      <c r="A48" s="224"/>
      <c r="B48" s="225">
        <v>7</v>
      </c>
      <c r="C48" s="226"/>
      <c r="D48" s="123">
        <v>3</v>
      </c>
      <c r="E48" s="123">
        <v>18407</v>
      </c>
      <c r="F48" s="123">
        <v>106048</v>
      </c>
      <c r="G48" s="123">
        <v>6463387300</v>
      </c>
      <c r="H48" s="123">
        <v>6135.666666666667</v>
      </c>
      <c r="I48" s="123">
        <v>2154462433.3333335</v>
      </c>
      <c r="J48" s="129">
        <v>51933.528584628984</v>
      </c>
    </row>
    <row r="49" spans="1:10" ht="11.5" customHeight="1" x14ac:dyDescent="0.2">
      <c r="A49" s="224"/>
      <c r="B49" s="225">
        <v>8</v>
      </c>
      <c r="C49" s="226"/>
      <c r="D49" s="123">
        <v>4</v>
      </c>
      <c r="E49" s="123">
        <v>8369</v>
      </c>
      <c r="F49" s="123">
        <v>93882</v>
      </c>
      <c r="G49" s="123">
        <v>5901479700</v>
      </c>
      <c r="H49" s="123">
        <v>2092.25</v>
      </c>
      <c r="I49" s="123">
        <v>1475369925</v>
      </c>
      <c r="J49" s="129">
        <v>57715.618429159615</v>
      </c>
    </row>
    <row r="50" spans="1:10" ht="11.5" customHeight="1" x14ac:dyDescent="0.2">
      <c r="A50" s="224"/>
      <c r="B50" s="225">
        <v>9</v>
      </c>
      <c r="C50" s="226"/>
      <c r="D50" s="123">
        <v>6</v>
      </c>
      <c r="E50" s="123">
        <v>4498</v>
      </c>
      <c r="F50" s="123">
        <v>58541</v>
      </c>
      <c r="G50" s="123">
        <v>2627395900</v>
      </c>
      <c r="H50" s="123">
        <v>749.66666666666663</v>
      </c>
      <c r="I50" s="123">
        <v>437899316.66666669</v>
      </c>
      <c r="J50" s="129">
        <v>41678.895604308447</v>
      </c>
    </row>
    <row r="51" spans="1:10" ht="11.5" customHeight="1" x14ac:dyDescent="0.2">
      <c r="A51" s="224"/>
      <c r="B51" s="225">
        <v>10</v>
      </c>
      <c r="C51" s="226"/>
      <c r="D51" s="123">
        <v>8</v>
      </c>
      <c r="E51" s="123">
        <v>2449</v>
      </c>
      <c r="F51" s="123">
        <v>56537</v>
      </c>
      <c r="G51" s="123">
        <v>2901809300</v>
      </c>
      <c r="H51" s="123">
        <v>306.125</v>
      </c>
      <c r="I51" s="123">
        <v>362726162.5</v>
      </c>
      <c r="J51" s="129">
        <v>49194.881836367953</v>
      </c>
    </row>
    <row r="52" spans="1:10" ht="11.5" customHeight="1" x14ac:dyDescent="0.2">
      <c r="A52" s="224"/>
      <c r="B52" s="225">
        <v>11</v>
      </c>
      <c r="C52" s="226"/>
      <c r="D52" s="123">
        <v>10</v>
      </c>
      <c r="E52" s="123">
        <v>5476</v>
      </c>
      <c r="F52" s="123">
        <v>88767</v>
      </c>
      <c r="G52" s="123">
        <v>4457594500</v>
      </c>
      <c r="H52" s="123">
        <v>547.6</v>
      </c>
      <c r="I52" s="123">
        <v>445759450</v>
      </c>
      <c r="J52" s="129">
        <v>47298.945279755528</v>
      </c>
    </row>
    <row r="53" spans="1:10" ht="11.5" customHeight="1" x14ac:dyDescent="0.2">
      <c r="A53" s="224"/>
      <c r="B53" s="225">
        <v>12</v>
      </c>
      <c r="C53" s="226"/>
      <c r="D53" s="123">
        <v>6</v>
      </c>
      <c r="E53" s="123">
        <v>3967</v>
      </c>
      <c r="F53" s="123">
        <v>64759</v>
      </c>
      <c r="G53" s="123">
        <v>3740405200</v>
      </c>
      <c r="H53" s="123">
        <v>661.16666666666663</v>
      </c>
      <c r="I53" s="123">
        <v>623400866.66666663</v>
      </c>
      <c r="J53" s="129">
        <v>54424.89305357507</v>
      </c>
    </row>
    <row r="54" spans="1:10" ht="11.5" customHeight="1" x14ac:dyDescent="0.2">
      <c r="A54" s="224" t="s">
        <v>309</v>
      </c>
      <c r="B54" s="225">
        <v>1</v>
      </c>
      <c r="C54" s="225" t="s">
        <v>304</v>
      </c>
      <c r="D54" s="93">
        <v>6</v>
      </c>
      <c r="E54" s="123">
        <v>5391</v>
      </c>
      <c r="F54" s="123">
        <f>21192+22039</f>
        <v>43231</v>
      </c>
      <c r="G54" s="123">
        <f>311757267+2215268800</f>
        <v>2527026067</v>
      </c>
      <c r="H54" s="123">
        <f>+E54/D54</f>
        <v>898.5</v>
      </c>
      <c r="I54" s="123">
        <f>+G54/D54</f>
        <v>421171011.16666669</v>
      </c>
      <c r="J54" s="129">
        <f>+G54/(E54+F54)</f>
        <v>51972.894307103779</v>
      </c>
    </row>
    <row r="55" spans="1:10" ht="11.5" customHeight="1" x14ac:dyDescent="0.2">
      <c r="A55" s="224"/>
      <c r="B55" s="225">
        <v>2</v>
      </c>
      <c r="C55" s="226"/>
      <c r="D55" s="123">
        <v>3</v>
      </c>
      <c r="E55" s="123">
        <v>5391</v>
      </c>
      <c r="F55" s="123">
        <v>45292</v>
      </c>
      <c r="G55" s="123">
        <v>1775817100</v>
      </c>
      <c r="H55" s="123">
        <f t="shared" ref="H55:H65" si="0">+E55/D55</f>
        <v>1797</v>
      </c>
      <c r="I55" s="123">
        <f t="shared" ref="I55:I65" si="1">+G55/D55</f>
        <v>591939033.33333337</v>
      </c>
      <c r="J55" s="129">
        <f t="shared" ref="J55:J65" si="2">+G55/(E55+F55)</f>
        <v>35037.726653907623</v>
      </c>
    </row>
    <row r="56" spans="1:10" ht="11.5" customHeight="1" x14ac:dyDescent="0.2">
      <c r="A56" s="224"/>
      <c r="B56" s="225">
        <v>3</v>
      </c>
      <c r="C56" s="226"/>
      <c r="D56" s="123">
        <v>3</v>
      </c>
      <c r="E56" s="123">
        <v>4100</v>
      </c>
      <c r="F56" s="123">
        <v>36759</v>
      </c>
      <c r="G56" s="123">
        <v>1793092600</v>
      </c>
      <c r="H56" s="123">
        <f t="shared" si="0"/>
        <v>1366.6666666666667</v>
      </c>
      <c r="I56" s="123">
        <f t="shared" si="1"/>
        <v>597697533.33333337</v>
      </c>
      <c r="J56" s="129">
        <f t="shared" si="2"/>
        <v>43884.887050588608</v>
      </c>
    </row>
    <row r="57" spans="1:10" ht="11.5" customHeight="1" x14ac:dyDescent="0.2">
      <c r="A57" s="224"/>
      <c r="B57" s="225">
        <v>4</v>
      </c>
      <c r="C57" s="226"/>
      <c r="D57" s="123">
        <v>6</v>
      </c>
      <c r="E57" s="123">
        <v>3710</v>
      </c>
      <c r="F57" s="123">
        <f>18945+22450</f>
        <v>41395</v>
      </c>
      <c r="G57" s="123">
        <f>1561443400+1278645100</f>
        <v>2840088500</v>
      </c>
      <c r="H57" s="123">
        <f t="shared" si="0"/>
        <v>618.33333333333337</v>
      </c>
      <c r="I57" s="123">
        <f t="shared" si="1"/>
        <v>473348083.33333331</v>
      </c>
      <c r="J57" s="129">
        <f t="shared" si="2"/>
        <v>62966.156745371911</v>
      </c>
    </row>
    <row r="58" spans="1:10" ht="11.5" customHeight="1" x14ac:dyDescent="0.2">
      <c r="A58" s="224"/>
      <c r="B58" s="225">
        <v>5</v>
      </c>
      <c r="C58" s="226"/>
      <c r="D58" s="123">
        <v>0</v>
      </c>
      <c r="E58" s="123">
        <v>0</v>
      </c>
      <c r="F58" s="123">
        <v>0</v>
      </c>
      <c r="G58" s="123">
        <v>0</v>
      </c>
      <c r="H58" s="123">
        <v>0</v>
      </c>
      <c r="I58" s="123">
        <v>0</v>
      </c>
      <c r="J58" s="129">
        <v>0</v>
      </c>
    </row>
    <row r="59" spans="1:10" ht="11.5" customHeight="1" x14ac:dyDescent="0.2">
      <c r="A59" s="224"/>
      <c r="B59" s="225">
        <v>6</v>
      </c>
      <c r="C59" s="226"/>
      <c r="D59" s="123">
        <v>6</v>
      </c>
      <c r="E59" s="227">
        <v>4278</v>
      </c>
      <c r="F59" s="123">
        <f>18084+32812</f>
        <v>50896</v>
      </c>
      <c r="G59" s="123">
        <f>1541148600+1526672100</f>
        <v>3067820700</v>
      </c>
      <c r="H59" s="123">
        <f t="shared" si="0"/>
        <v>713</v>
      </c>
      <c r="I59" s="123">
        <f t="shared" si="1"/>
        <v>511303450</v>
      </c>
      <c r="J59" s="129">
        <f t="shared" si="2"/>
        <v>55602.651611266177</v>
      </c>
    </row>
    <row r="60" spans="1:10" ht="11.5" customHeight="1" x14ac:dyDescent="0.2">
      <c r="A60" s="224"/>
      <c r="B60" s="225">
        <v>7</v>
      </c>
      <c r="C60" s="226"/>
      <c r="D60" s="123">
        <v>9</v>
      </c>
      <c r="E60" s="123">
        <v>8042</v>
      </c>
      <c r="F60" s="123">
        <f>29605+13006+9995</f>
        <v>52606</v>
      </c>
      <c r="G60" s="123">
        <f>1459420900+808540200+692202900</f>
        <v>2960164000</v>
      </c>
      <c r="H60" s="123">
        <f t="shared" si="0"/>
        <v>893.55555555555554</v>
      </c>
      <c r="I60" s="123">
        <f t="shared" si="1"/>
        <v>328907111.1111111</v>
      </c>
      <c r="J60" s="129">
        <f t="shared" si="2"/>
        <v>48808.930220287562</v>
      </c>
    </row>
    <row r="61" spans="1:10" ht="11.5" customHeight="1" x14ac:dyDescent="0.2">
      <c r="A61" s="224"/>
      <c r="B61" s="225">
        <v>8</v>
      </c>
      <c r="C61" s="226"/>
      <c r="D61" s="123">
        <v>4</v>
      </c>
      <c r="E61" s="123">
        <v>14282</v>
      </c>
      <c r="F61" s="123">
        <v>99991</v>
      </c>
      <c r="G61" s="123">
        <v>6214020900</v>
      </c>
      <c r="H61" s="123">
        <f>+E61/D61</f>
        <v>3570.5</v>
      </c>
      <c r="I61" s="123">
        <f t="shared" si="1"/>
        <v>1553505225</v>
      </c>
      <c r="J61" s="129">
        <f t="shared" si="2"/>
        <v>54378.732508991627</v>
      </c>
    </row>
    <row r="62" spans="1:10" ht="11.5" customHeight="1" x14ac:dyDescent="0.2">
      <c r="A62" s="224"/>
      <c r="B62" s="225">
        <v>9</v>
      </c>
      <c r="C62" s="226"/>
      <c r="D62" s="123">
        <v>3</v>
      </c>
      <c r="E62" s="123">
        <v>0</v>
      </c>
      <c r="F62" s="123">
        <v>17853</v>
      </c>
      <c r="G62" s="123">
        <v>1356801900</v>
      </c>
      <c r="H62" s="123">
        <f>+E62/D62</f>
        <v>0</v>
      </c>
      <c r="I62" s="123">
        <f t="shared" si="1"/>
        <v>452267300</v>
      </c>
      <c r="J62" s="129">
        <f t="shared" si="2"/>
        <v>75998.538060830106</v>
      </c>
    </row>
    <row r="63" spans="1:10" ht="11.5" customHeight="1" x14ac:dyDescent="0.2">
      <c r="A63" s="224"/>
      <c r="B63" s="225">
        <v>10</v>
      </c>
      <c r="C63" s="226"/>
      <c r="D63" s="123">
        <v>0</v>
      </c>
      <c r="E63" s="123">
        <v>0</v>
      </c>
      <c r="F63" s="123">
        <v>0</v>
      </c>
      <c r="G63" s="123">
        <v>0</v>
      </c>
      <c r="H63" s="123">
        <v>0</v>
      </c>
      <c r="I63" s="123">
        <v>0</v>
      </c>
      <c r="J63" s="129">
        <v>0</v>
      </c>
    </row>
    <row r="64" spans="1:10" ht="11.5" customHeight="1" x14ac:dyDescent="0.2">
      <c r="A64" s="224"/>
      <c r="B64" s="225">
        <v>11</v>
      </c>
      <c r="C64" s="226"/>
      <c r="D64" s="123">
        <v>9</v>
      </c>
      <c r="E64" s="123">
        <f>3607+4145</f>
        <v>7752</v>
      </c>
      <c r="F64" s="123">
        <f>14197+21517+30393</f>
        <v>66107</v>
      </c>
      <c r="G64" s="123">
        <f>1191238200+983739400+1708549200</f>
        <v>3883526800</v>
      </c>
      <c r="H64" s="123">
        <f t="shared" si="0"/>
        <v>861.33333333333337</v>
      </c>
      <c r="I64" s="123">
        <f t="shared" si="1"/>
        <v>431502977.77777779</v>
      </c>
      <c r="J64" s="129">
        <f t="shared" si="2"/>
        <v>52580.278639028416</v>
      </c>
    </row>
    <row r="65" spans="1:10" ht="11.5" customHeight="1" x14ac:dyDescent="0.2">
      <c r="A65" s="228"/>
      <c r="B65" s="229">
        <v>12</v>
      </c>
      <c r="C65" s="230"/>
      <c r="D65" s="132">
        <v>9</v>
      </c>
      <c r="E65" s="132">
        <f>3622+3859</f>
        <v>7481</v>
      </c>
      <c r="F65" s="132">
        <f>36055+36990+23632</f>
        <v>96677</v>
      </c>
      <c r="G65" s="132">
        <f>2393224800+2107706800+2087803500</f>
        <v>6588735100</v>
      </c>
      <c r="H65" s="132">
        <f t="shared" si="0"/>
        <v>831.22222222222217</v>
      </c>
      <c r="I65" s="132">
        <f t="shared" si="1"/>
        <v>732081677.77777779</v>
      </c>
      <c r="J65" s="231">
        <f t="shared" si="2"/>
        <v>63257.119952380039</v>
      </c>
    </row>
    <row r="66" spans="1:10" ht="12" customHeight="1" x14ac:dyDescent="0.2">
      <c r="A66" s="232" t="s">
        <v>310</v>
      </c>
      <c r="B66" s="66"/>
      <c r="C66" s="66"/>
      <c r="D66" s="66"/>
      <c r="F66" s="83"/>
    </row>
    <row r="67" spans="1:10" ht="12" customHeight="1" x14ac:dyDescent="0.2"/>
    <row r="68" spans="1:10" ht="12" customHeight="1" x14ac:dyDescent="0.2"/>
  </sheetData>
  <mergeCells count="2">
    <mergeCell ref="A1:J2"/>
    <mergeCell ref="A3:C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>
    <evenHeader>&amp;R&amp;"ＭＳ 明朝,標準" 14 行財政</even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817A-0C3F-4B83-A837-B6C400404EB3}">
  <dimension ref="A1:I14"/>
  <sheetViews>
    <sheetView showGridLines="0" zoomScaleNormal="100" zoomScaleSheetLayoutView="100" workbookViewId="0">
      <selection sqref="A1:I2"/>
    </sheetView>
  </sheetViews>
  <sheetFormatPr defaultColWidth="7.5" defaultRowHeight="7.75" customHeight="1" x14ac:dyDescent="0.2"/>
  <cols>
    <col min="1" max="2" width="4.5" style="176" customWidth="1"/>
    <col min="3" max="3" width="3" style="176" customWidth="1"/>
    <col min="4" max="4" width="12" style="176" customWidth="1"/>
    <col min="5" max="7" width="13.5" style="176" customWidth="1"/>
    <col min="8" max="9" width="10.5" style="176" customWidth="1"/>
    <col min="10" max="16384" width="7.5" style="176"/>
  </cols>
  <sheetData>
    <row r="1" spans="1:9" ht="12" customHeight="1" x14ac:dyDescent="0.2">
      <c r="A1" s="371" t="s">
        <v>311</v>
      </c>
      <c r="B1" s="371"/>
      <c r="C1" s="371"/>
      <c r="D1" s="371"/>
      <c r="E1" s="371"/>
      <c r="F1" s="371"/>
      <c r="G1" s="371"/>
      <c r="H1" s="371"/>
      <c r="I1" s="371"/>
    </row>
    <row r="2" spans="1:9" ht="12" customHeight="1" x14ac:dyDescent="0.2">
      <c r="A2" s="371"/>
      <c r="B2" s="371"/>
      <c r="C2" s="371"/>
      <c r="D2" s="371"/>
      <c r="E2" s="371"/>
      <c r="F2" s="371"/>
      <c r="G2" s="371"/>
      <c r="H2" s="371"/>
      <c r="I2" s="371"/>
    </row>
    <row r="3" spans="1:9" ht="12" customHeight="1" x14ac:dyDescent="0.2">
      <c r="A3" s="372" t="s">
        <v>312</v>
      </c>
      <c r="B3" s="372"/>
      <c r="C3" s="372"/>
      <c r="D3" s="372"/>
      <c r="E3" s="372"/>
      <c r="F3" s="372"/>
      <c r="G3" s="372"/>
      <c r="H3" s="372"/>
      <c r="I3" s="372"/>
    </row>
    <row r="4" spans="1:9" ht="12" customHeight="1" x14ac:dyDescent="0.2">
      <c r="A4" s="373" t="s">
        <v>313</v>
      </c>
      <c r="B4" s="374"/>
      <c r="C4" s="374"/>
      <c r="D4" s="379" t="s">
        <v>314</v>
      </c>
      <c r="E4" s="373" t="s">
        <v>315</v>
      </c>
      <c r="F4" s="233"/>
      <c r="G4" s="233"/>
      <c r="H4" s="373" t="s">
        <v>316</v>
      </c>
      <c r="I4" s="379" t="s">
        <v>317</v>
      </c>
    </row>
    <row r="5" spans="1:9" ht="12" customHeight="1" x14ac:dyDescent="0.2">
      <c r="A5" s="375"/>
      <c r="B5" s="376"/>
      <c r="C5" s="376"/>
      <c r="D5" s="380"/>
      <c r="E5" s="375"/>
      <c r="F5" s="234" t="s">
        <v>318</v>
      </c>
      <c r="G5" s="234" t="s">
        <v>318</v>
      </c>
      <c r="H5" s="375"/>
      <c r="I5" s="380"/>
    </row>
    <row r="6" spans="1:9" ht="12" customHeight="1" x14ac:dyDescent="0.2">
      <c r="A6" s="377"/>
      <c r="B6" s="378"/>
      <c r="C6" s="378"/>
      <c r="D6" s="381"/>
      <c r="E6" s="377"/>
      <c r="F6" s="235" t="s">
        <v>319</v>
      </c>
      <c r="G6" s="235" t="s">
        <v>320</v>
      </c>
      <c r="H6" s="377"/>
      <c r="I6" s="381"/>
    </row>
    <row r="7" spans="1:9" ht="12" customHeight="1" x14ac:dyDescent="0.2">
      <c r="A7" s="236" t="s">
        <v>268</v>
      </c>
      <c r="B7" s="237">
        <v>3</v>
      </c>
      <c r="C7" s="237" t="s">
        <v>321</v>
      </c>
      <c r="D7" s="238">
        <v>4328</v>
      </c>
      <c r="E7" s="239">
        <v>4007</v>
      </c>
      <c r="F7" s="239">
        <v>162</v>
      </c>
      <c r="G7" s="239">
        <v>506</v>
      </c>
      <c r="H7" s="239">
        <v>102</v>
      </c>
      <c r="I7" s="240">
        <v>219</v>
      </c>
    </row>
    <row r="8" spans="1:9" ht="12" customHeight="1" x14ac:dyDescent="0.2">
      <c r="A8" s="241"/>
      <c r="B8" s="237">
        <v>4</v>
      </c>
      <c r="C8" s="237"/>
      <c r="D8" s="238">
        <v>4296</v>
      </c>
      <c r="E8" s="239">
        <v>3985</v>
      </c>
      <c r="F8" s="239">
        <v>152</v>
      </c>
      <c r="G8" s="239">
        <v>504</v>
      </c>
      <c r="H8" s="239">
        <v>102</v>
      </c>
      <c r="I8" s="240">
        <v>209</v>
      </c>
    </row>
    <row r="9" spans="1:9" ht="12" customHeight="1" x14ac:dyDescent="0.2">
      <c r="A9" s="241"/>
      <c r="B9" s="237">
        <v>5</v>
      </c>
      <c r="C9" s="237"/>
      <c r="D9" s="238">
        <v>4272</v>
      </c>
      <c r="E9" s="239">
        <v>3968</v>
      </c>
      <c r="F9" s="239">
        <v>142</v>
      </c>
      <c r="G9" s="239">
        <v>505</v>
      </c>
      <c r="H9" s="239">
        <v>100</v>
      </c>
      <c r="I9" s="240">
        <v>204</v>
      </c>
    </row>
    <row r="10" spans="1:9" ht="12" customHeight="1" x14ac:dyDescent="0.2">
      <c r="A10" s="241"/>
      <c r="B10" s="237">
        <v>6</v>
      </c>
      <c r="C10" s="242"/>
      <c r="D10" s="239">
        <v>4312</v>
      </c>
      <c r="E10" s="239">
        <v>4047</v>
      </c>
      <c r="F10" s="239">
        <v>144</v>
      </c>
      <c r="G10" s="239">
        <v>520</v>
      </c>
      <c r="H10" s="239">
        <v>101</v>
      </c>
      <c r="I10" s="240">
        <v>164</v>
      </c>
    </row>
    <row r="11" spans="1:9" ht="12" customHeight="1" x14ac:dyDescent="0.2">
      <c r="A11" s="243"/>
      <c r="B11" s="244">
        <v>7</v>
      </c>
      <c r="C11" s="245"/>
      <c r="D11" s="246">
        <v>4301</v>
      </c>
      <c r="E11" s="246">
        <v>4013</v>
      </c>
      <c r="F11" s="246">
        <v>125</v>
      </c>
      <c r="G11" s="246">
        <v>522</v>
      </c>
      <c r="H11" s="246">
        <v>102</v>
      </c>
      <c r="I11" s="247">
        <v>186</v>
      </c>
    </row>
    <row r="12" spans="1:9" ht="12" customHeight="1" x14ac:dyDescent="0.2">
      <c r="A12" s="196" t="s">
        <v>322</v>
      </c>
      <c r="B12" s="195"/>
      <c r="C12" s="195"/>
      <c r="D12" s="195"/>
      <c r="E12" s="195"/>
      <c r="F12" s="195"/>
      <c r="G12" s="195"/>
      <c r="H12" s="195"/>
      <c r="I12" s="195"/>
    </row>
    <row r="13" spans="1:9" ht="12" customHeight="1" x14ac:dyDescent="0.2"/>
    <row r="14" spans="1:9" ht="12" customHeight="1" x14ac:dyDescent="0.2"/>
  </sheetData>
  <mergeCells count="7">
    <mergeCell ref="A1:I2"/>
    <mergeCell ref="A3:I3"/>
    <mergeCell ref="A4:C6"/>
    <mergeCell ref="D4:D6"/>
    <mergeCell ref="E4:E6"/>
    <mergeCell ref="H4:H6"/>
    <mergeCell ref="I4:I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284D-0A9F-49D5-953B-1627822345A7}">
  <sheetPr>
    <pageSetUpPr fitToPage="1"/>
  </sheetPr>
  <dimension ref="A1:M13"/>
  <sheetViews>
    <sheetView showGridLines="0" zoomScaleNormal="100" zoomScaleSheetLayoutView="100" workbookViewId="0">
      <selection sqref="A1:H2"/>
    </sheetView>
  </sheetViews>
  <sheetFormatPr defaultColWidth="7.5" defaultRowHeight="7.75" customHeight="1" x14ac:dyDescent="0.2"/>
  <cols>
    <col min="1" max="1" width="4.5" style="176" customWidth="1"/>
    <col min="2" max="2" width="3" style="176" customWidth="1"/>
    <col min="3" max="3" width="4.5" style="176" customWidth="1"/>
    <col min="4" max="4" width="13.5" style="176" customWidth="1"/>
    <col min="5" max="8" width="15" style="176" customWidth="1"/>
    <col min="9" max="9" width="13.5" style="176" customWidth="1"/>
    <col min="10" max="13" width="15" style="176" customWidth="1"/>
    <col min="14" max="16384" width="7.5" style="176"/>
  </cols>
  <sheetData>
    <row r="1" spans="1:13" ht="12" customHeight="1" x14ac:dyDescent="0.2">
      <c r="A1" s="317" t="s">
        <v>323</v>
      </c>
      <c r="B1" s="317"/>
      <c r="C1" s="317"/>
      <c r="D1" s="317"/>
      <c r="E1" s="317"/>
      <c r="F1" s="317"/>
      <c r="G1" s="317"/>
      <c r="H1" s="317"/>
    </row>
    <row r="2" spans="1:13" ht="12" customHeight="1" x14ac:dyDescent="0.2">
      <c r="A2" s="317"/>
      <c r="B2" s="317"/>
      <c r="C2" s="317"/>
      <c r="D2" s="317"/>
      <c r="E2" s="317"/>
      <c r="F2" s="317"/>
      <c r="G2" s="317"/>
      <c r="H2" s="317"/>
    </row>
    <row r="3" spans="1:13" ht="12" customHeight="1" x14ac:dyDescent="0.2">
      <c r="A3" s="105"/>
      <c r="B3" s="105"/>
      <c r="C3" s="105"/>
      <c r="D3" s="105"/>
      <c r="E3" s="105"/>
      <c r="F3" s="105"/>
      <c r="I3" s="105"/>
      <c r="J3" s="105"/>
      <c r="K3" s="105"/>
    </row>
    <row r="4" spans="1:13" ht="36" customHeight="1" x14ac:dyDescent="0.2">
      <c r="A4" s="382" t="s">
        <v>324</v>
      </c>
      <c r="B4" s="382"/>
      <c r="C4" s="382"/>
      <c r="D4" s="248" t="s">
        <v>325</v>
      </c>
      <c r="E4" s="248" t="s">
        <v>326</v>
      </c>
      <c r="F4" s="248" t="s">
        <v>327</v>
      </c>
      <c r="G4" s="248" t="s">
        <v>328</v>
      </c>
      <c r="H4" s="249" t="s">
        <v>329</v>
      </c>
      <c r="I4" s="248" t="s">
        <v>330</v>
      </c>
      <c r="J4" s="248" t="s">
        <v>331</v>
      </c>
      <c r="K4" s="248" t="s">
        <v>332</v>
      </c>
      <c r="L4" s="248" t="s">
        <v>333</v>
      </c>
      <c r="M4" s="248" t="s">
        <v>334</v>
      </c>
    </row>
    <row r="5" spans="1:13" ht="12" customHeight="1" x14ac:dyDescent="0.2">
      <c r="A5" s="250" t="s">
        <v>268</v>
      </c>
      <c r="B5" s="251">
        <v>2</v>
      </c>
      <c r="C5" s="252" t="s">
        <v>324</v>
      </c>
      <c r="D5" s="253">
        <v>55300</v>
      </c>
      <c r="E5" s="254">
        <v>12572</v>
      </c>
      <c r="F5" s="254">
        <v>8048</v>
      </c>
      <c r="G5" s="254">
        <v>252</v>
      </c>
      <c r="H5" s="254">
        <v>127130</v>
      </c>
      <c r="I5" s="254">
        <v>3560</v>
      </c>
      <c r="J5" s="254">
        <v>243131</v>
      </c>
      <c r="K5" s="254">
        <v>17190</v>
      </c>
      <c r="L5" s="254">
        <v>13212</v>
      </c>
      <c r="M5" s="255">
        <v>2436</v>
      </c>
    </row>
    <row r="6" spans="1:13" ht="12" customHeight="1" x14ac:dyDescent="0.2">
      <c r="A6" s="250"/>
      <c r="B6" s="251">
        <v>3</v>
      </c>
      <c r="C6" s="252"/>
      <c r="D6" s="256">
        <v>56719</v>
      </c>
      <c r="E6" s="257">
        <v>13055</v>
      </c>
      <c r="F6" s="257">
        <v>7020</v>
      </c>
      <c r="G6" s="257">
        <v>273</v>
      </c>
      <c r="H6" s="257">
        <v>120310</v>
      </c>
      <c r="I6" s="257">
        <v>3731</v>
      </c>
      <c r="J6" s="257">
        <v>241320</v>
      </c>
      <c r="K6" s="257">
        <v>17625</v>
      </c>
      <c r="L6" s="257">
        <v>10327</v>
      </c>
      <c r="M6" s="258">
        <v>2231</v>
      </c>
    </row>
    <row r="7" spans="1:13" ht="12" customHeight="1" x14ac:dyDescent="0.2">
      <c r="A7" s="259"/>
      <c r="B7" s="251">
        <v>4</v>
      </c>
      <c r="C7" s="252"/>
      <c r="D7" s="256">
        <v>61506</v>
      </c>
      <c r="E7" s="257">
        <v>13434</v>
      </c>
      <c r="F7" s="257">
        <v>7559</v>
      </c>
      <c r="G7" s="257">
        <v>315</v>
      </c>
      <c r="H7" s="257">
        <v>118492</v>
      </c>
      <c r="I7" s="257">
        <v>3920</v>
      </c>
      <c r="J7" s="257">
        <v>235726</v>
      </c>
      <c r="K7" s="257">
        <v>17471</v>
      </c>
      <c r="L7" s="257">
        <v>9653</v>
      </c>
      <c r="M7" s="258">
        <v>2186</v>
      </c>
    </row>
    <row r="8" spans="1:13" ht="12" customHeight="1" x14ac:dyDescent="0.2">
      <c r="A8" s="250"/>
      <c r="B8" s="251">
        <v>5</v>
      </c>
      <c r="C8" s="252"/>
      <c r="D8" s="256">
        <v>70133</v>
      </c>
      <c r="E8" s="257">
        <v>14656</v>
      </c>
      <c r="F8" s="257">
        <v>6013</v>
      </c>
      <c r="G8" s="257">
        <v>300</v>
      </c>
      <c r="H8" s="257">
        <v>119071</v>
      </c>
      <c r="I8" s="257">
        <v>3350</v>
      </c>
      <c r="J8" s="257">
        <v>221685</v>
      </c>
      <c r="K8" s="257">
        <v>18529</v>
      </c>
      <c r="L8" s="257">
        <v>6807</v>
      </c>
      <c r="M8" s="258">
        <v>2374</v>
      </c>
    </row>
    <row r="9" spans="1:13" ht="12" customHeight="1" x14ac:dyDescent="0.2">
      <c r="A9" s="260"/>
      <c r="B9" s="261">
        <v>6</v>
      </c>
      <c r="C9" s="262"/>
      <c r="D9" s="263">
        <v>78374</v>
      </c>
      <c r="E9" s="264">
        <v>26384</v>
      </c>
      <c r="F9" s="264">
        <v>5113</v>
      </c>
      <c r="G9" s="264">
        <v>306</v>
      </c>
      <c r="H9" s="264">
        <v>121238</v>
      </c>
      <c r="I9" s="264">
        <v>3287</v>
      </c>
      <c r="J9" s="264">
        <v>223133</v>
      </c>
      <c r="K9" s="264">
        <v>17998</v>
      </c>
      <c r="L9" s="264">
        <v>6125</v>
      </c>
      <c r="M9" s="265">
        <v>2292</v>
      </c>
    </row>
    <row r="10" spans="1:13" ht="12" customHeight="1" x14ac:dyDescent="0.2">
      <c r="A10" s="266" t="s">
        <v>335</v>
      </c>
      <c r="B10" s="105"/>
      <c r="C10" s="105"/>
      <c r="D10" s="105"/>
      <c r="E10" s="105"/>
      <c r="F10" s="105"/>
      <c r="H10" s="105"/>
      <c r="I10" s="105"/>
      <c r="J10" s="105"/>
      <c r="K10" s="105"/>
      <c r="M10" s="105"/>
    </row>
    <row r="11" spans="1:13" ht="12" customHeight="1" x14ac:dyDescent="0.2">
      <c r="A11" s="267" t="s">
        <v>336</v>
      </c>
      <c r="B11" s="268"/>
      <c r="C11" s="105"/>
      <c r="D11" s="105"/>
      <c r="E11" s="105"/>
      <c r="F11" s="105"/>
      <c r="H11" s="105"/>
      <c r="I11" s="105"/>
      <c r="J11" s="105"/>
      <c r="K11" s="105"/>
      <c r="M11" s="105"/>
    </row>
    <row r="12" spans="1:13" ht="12" customHeight="1" x14ac:dyDescent="0.2">
      <c r="A12" s="105" t="s">
        <v>337</v>
      </c>
    </row>
    <row r="13" spans="1:13" ht="12" customHeight="1" x14ac:dyDescent="0.2"/>
  </sheetData>
  <mergeCells count="2">
    <mergeCell ref="A1:H2"/>
    <mergeCell ref="A4:C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9" fitToHeight="0" orientation="landscape" cellComments="asDisplayed" horizontalDpi="300" verticalDpi="300" r:id="rId1"/>
  <headerFooter differentOddEven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642F-B08D-4138-B75A-80DDA68402A1}">
  <sheetPr>
    <pageSetUpPr fitToPage="1"/>
  </sheetPr>
  <dimension ref="A1:S13"/>
  <sheetViews>
    <sheetView showGridLines="0" zoomScaleNormal="100" zoomScaleSheetLayoutView="100" workbookViewId="0">
      <selection sqref="A1:K2"/>
    </sheetView>
  </sheetViews>
  <sheetFormatPr defaultColWidth="7.5" defaultRowHeight="7.75" customHeight="1" x14ac:dyDescent="0.2"/>
  <cols>
    <col min="1" max="1" width="4.5" style="176" customWidth="1"/>
    <col min="2" max="2" width="3" style="176" customWidth="1"/>
    <col min="3" max="3" width="4.5" style="176" customWidth="1"/>
    <col min="4" max="4" width="10.5" style="176" customWidth="1"/>
    <col min="5" max="11" width="9" style="176" customWidth="1"/>
    <col min="12" max="12" width="10.5" style="176" customWidth="1"/>
    <col min="13" max="19" width="9" style="176" customWidth="1"/>
    <col min="20" max="16384" width="7.5" style="176"/>
  </cols>
  <sheetData>
    <row r="1" spans="1:19" ht="12" customHeight="1" x14ac:dyDescent="0.2">
      <c r="A1" s="317" t="s">
        <v>338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9" ht="12" customHeight="1" x14ac:dyDescent="0.2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36" customHeight="1" x14ac:dyDescent="0.2">
      <c r="A4" s="382" t="s">
        <v>324</v>
      </c>
      <c r="B4" s="382"/>
      <c r="C4" s="382"/>
      <c r="D4" s="269" t="s">
        <v>339</v>
      </c>
      <c r="E4" s="270" t="s">
        <v>340</v>
      </c>
      <c r="F4" s="271" t="s">
        <v>341</v>
      </c>
      <c r="G4" s="271" t="s">
        <v>342</v>
      </c>
      <c r="H4" s="271" t="s">
        <v>343</v>
      </c>
      <c r="I4" s="271" t="s">
        <v>344</v>
      </c>
      <c r="J4" s="271" t="s">
        <v>345</v>
      </c>
      <c r="K4" s="272" t="s">
        <v>346</v>
      </c>
      <c r="L4" s="271" t="s">
        <v>347</v>
      </c>
      <c r="M4" s="271" t="s">
        <v>348</v>
      </c>
      <c r="N4" s="271" t="s">
        <v>349</v>
      </c>
      <c r="O4" s="271" t="s">
        <v>350</v>
      </c>
      <c r="P4" s="271" t="s">
        <v>351</v>
      </c>
      <c r="Q4" s="271" t="s">
        <v>352</v>
      </c>
      <c r="R4" s="271" t="s">
        <v>353</v>
      </c>
      <c r="S4" s="271" t="s">
        <v>224</v>
      </c>
    </row>
    <row r="5" spans="1:19" ht="12" customHeight="1" x14ac:dyDescent="0.2">
      <c r="A5" s="181" t="s">
        <v>268</v>
      </c>
      <c r="B5" s="182">
        <v>2</v>
      </c>
      <c r="C5" s="273" t="s">
        <v>269</v>
      </c>
      <c r="D5" s="274">
        <v>4417</v>
      </c>
      <c r="E5" s="274">
        <v>155</v>
      </c>
      <c r="F5" s="274">
        <v>254</v>
      </c>
      <c r="G5" s="274">
        <v>951</v>
      </c>
      <c r="H5" s="274">
        <v>337</v>
      </c>
      <c r="I5" s="274">
        <v>545</v>
      </c>
      <c r="J5" s="274">
        <v>127</v>
      </c>
      <c r="K5" s="274">
        <v>185</v>
      </c>
      <c r="L5" s="274">
        <v>262</v>
      </c>
      <c r="M5" s="274">
        <v>125</v>
      </c>
      <c r="N5" s="274">
        <v>408</v>
      </c>
      <c r="O5" s="274">
        <v>162</v>
      </c>
      <c r="P5" s="274">
        <v>10</v>
      </c>
      <c r="Q5" s="274">
        <v>79</v>
      </c>
      <c r="R5" s="274">
        <v>56</v>
      </c>
      <c r="S5" s="275">
        <v>761</v>
      </c>
    </row>
    <row r="6" spans="1:19" ht="12" customHeight="1" x14ac:dyDescent="0.2">
      <c r="A6" s="181"/>
      <c r="B6" s="182">
        <v>3</v>
      </c>
      <c r="C6" s="273"/>
      <c r="D6" s="274">
        <v>4542</v>
      </c>
      <c r="E6" s="274">
        <v>141</v>
      </c>
      <c r="F6" s="274">
        <v>253</v>
      </c>
      <c r="G6" s="274">
        <v>1010</v>
      </c>
      <c r="H6" s="274">
        <v>269</v>
      </c>
      <c r="I6" s="274">
        <v>545</v>
      </c>
      <c r="J6" s="274">
        <v>142</v>
      </c>
      <c r="K6" s="274">
        <v>249</v>
      </c>
      <c r="L6" s="274">
        <v>255</v>
      </c>
      <c r="M6" s="274">
        <v>119</v>
      </c>
      <c r="N6" s="274">
        <v>425</v>
      </c>
      <c r="O6" s="274">
        <v>195</v>
      </c>
      <c r="P6" s="274">
        <v>4</v>
      </c>
      <c r="Q6" s="274">
        <v>92</v>
      </c>
      <c r="R6" s="274">
        <v>49</v>
      </c>
      <c r="S6" s="275">
        <v>794</v>
      </c>
    </row>
    <row r="7" spans="1:19" ht="12" customHeight="1" x14ac:dyDescent="0.2">
      <c r="A7" s="181"/>
      <c r="B7" s="182">
        <v>4</v>
      </c>
      <c r="C7" s="273"/>
      <c r="D7" s="274">
        <v>4754</v>
      </c>
      <c r="E7" s="274">
        <v>221</v>
      </c>
      <c r="F7" s="274">
        <v>263</v>
      </c>
      <c r="G7" s="274">
        <v>1104</v>
      </c>
      <c r="H7" s="274">
        <v>259</v>
      </c>
      <c r="I7" s="274">
        <v>645</v>
      </c>
      <c r="J7" s="274">
        <v>149</v>
      </c>
      <c r="K7" s="274">
        <v>265</v>
      </c>
      <c r="L7" s="274">
        <v>285</v>
      </c>
      <c r="M7" s="274">
        <v>125</v>
      </c>
      <c r="N7" s="274">
        <v>442</v>
      </c>
      <c r="O7" s="274">
        <v>192</v>
      </c>
      <c r="P7" s="274">
        <v>7</v>
      </c>
      <c r="Q7" s="274">
        <v>116</v>
      </c>
      <c r="R7" s="274">
        <v>51</v>
      </c>
      <c r="S7" s="275">
        <v>630</v>
      </c>
    </row>
    <row r="8" spans="1:19" ht="12" customHeight="1" x14ac:dyDescent="0.2">
      <c r="A8" s="181"/>
      <c r="B8" s="182">
        <v>5</v>
      </c>
      <c r="C8" s="273"/>
      <c r="D8" s="274">
        <v>3896</v>
      </c>
      <c r="E8" s="274">
        <v>166</v>
      </c>
      <c r="F8" s="274">
        <v>196</v>
      </c>
      <c r="G8" s="274">
        <v>917</v>
      </c>
      <c r="H8" s="274">
        <v>241</v>
      </c>
      <c r="I8" s="274">
        <v>526</v>
      </c>
      <c r="J8" s="274">
        <v>87</v>
      </c>
      <c r="K8" s="274">
        <v>270</v>
      </c>
      <c r="L8" s="274">
        <v>246</v>
      </c>
      <c r="M8" s="274">
        <v>58</v>
      </c>
      <c r="N8" s="274">
        <v>342</v>
      </c>
      <c r="O8" s="274">
        <v>202</v>
      </c>
      <c r="P8" s="274">
        <v>5</v>
      </c>
      <c r="Q8" s="274">
        <v>98</v>
      </c>
      <c r="R8" s="274">
        <v>47</v>
      </c>
      <c r="S8" s="275">
        <v>495</v>
      </c>
    </row>
    <row r="9" spans="1:19" ht="12" customHeight="1" x14ac:dyDescent="0.2">
      <c r="A9" s="187"/>
      <c r="B9" s="188">
        <v>6</v>
      </c>
      <c r="C9" s="189"/>
      <c r="D9" s="276">
        <v>4355</v>
      </c>
      <c r="E9" s="276">
        <v>194</v>
      </c>
      <c r="F9" s="276">
        <v>196</v>
      </c>
      <c r="G9" s="276">
        <v>1087</v>
      </c>
      <c r="H9" s="276">
        <v>243</v>
      </c>
      <c r="I9" s="276">
        <v>496</v>
      </c>
      <c r="J9" s="276">
        <v>87</v>
      </c>
      <c r="K9" s="276">
        <v>321</v>
      </c>
      <c r="L9" s="276">
        <v>265</v>
      </c>
      <c r="M9" s="276">
        <v>66</v>
      </c>
      <c r="N9" s="276">
        <v>389</v>
      </c>
      <c r="O9" s="276">
        <v>277</v>
      </c>
      <c r="P9" s="276">
        <v>14</v>
      </c>
      <c r="Q9" s="276">
        <v>98</v>
      </c>
      <c r="R9" s="276">
        <v>59</v>
      </c>
      <c r="S9" s="277">
        <v>563</v>
      </c>
    </row>
    <row r="10" spans="1:19" ht="12" customHeight="1" x14ac:dyDescent="0.2">
      <c r="A10" s="266" t="s">
        <v>354</v>
      </c>
      <c r="B10" s="105"/>
      <c r="C10" s="105"/>
      <c r="D10" s="105"/>
      <c r="E10" s="105"/>
      <c r="L10" s="105"/>
      <c r="M10" s="105"/>
    </row>
    <row r="11" spans="1:19" ht="12" customHeight="1" x14ac:dyDescent="0.2">
      <c r="A11" s="105" t="s">
        <v>355</v>
      </c>
      <c r="B11" s="105"/>
      <c r="C11" s="105"/>
      <c r="D11" s="105"/>
      <c r="E11" s="105"/>
      <c r="L11" s="105"/>
      <c r="M11" s="105"/>
    </row>
    <row r="12" spans="1:19" ht="12" customHeight="1" x14ac:dyDescent="0.2"/>
    <row r="13" spans="1:19" ht="12" customHeight="1" x14ac:dyDescent="0.2"/>
  </sheetData>
  <mergeCells count="2">
    <mergeCell ref="A1:K2"/>
    <mergeCell ref="A4:C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80" fitToHeight="0" orientation="landscape" cellComments="asDisplayed" horizontalDpi="300" verticalDpi="300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showGridLines="0" zoomScaleNormal="100" zoomScaleSheetLayoutView="100" workbookViewId="0">
      <selection sqref="A1:E2"/>
    </sheetView>
  </sheetViews>
  <sheetFormatPr defaultColWidth="7.5" defaultRowHeight="7.75" customHeight="1" x14ac:dyDescent="0.55000000000000004"/>
  <cols>
    <col min="1" max="1" width="18" style="18" customWidth="1"/>
    <col min="2" max="6" width="13.5" style="18" customWidth="1"/>
    <col min="7" max="16384" width="7.5" style="18"/>
  </cols>
  <sheetData>
    <row r="1" spans="1:6" ht="12" customHeight="1" x14ac:dyDescent="0.55000000000000004">
      <c r="A1" s="284" t="s">
        <v>94</v>
      </c>
      <c r="B1" s="284"/>
      <c r="C1" s="284"/>
      <c r="D1" s="284"/>
      <c r="E1" s="284"/>
    </row>
    <row r="2" spans="1:6" ht="12" customHeight="1" x14ac:dyDescent="0.55000000000000004">
      <c r="A2" s="284"/>
      <c r="B2" s="284"/>
      <c r="C2" s="284"/>
      <c r="D2" s="284"/>
      <c r="E2" s="284"/>
    </row>
    <row r="3" spans="1:6" ht="8.25" customHeight="1" x14ac:dyDescent="0.55000000000000004">
      <c r="A3" s="20"/>
    </row>
    <row r="4" spans="1:6" ht="11.5" customHeight="1" x14ac:dyDescent="0.55000000000000004">
      <c r="A4" s="285" t="s">
        <v>61</v>
      </c>
      <c r="B4" s="288" t="s">
        <v>89</v>
      </c>
      <c r="C4" s="288"/>
      <c r="D4" s="288"/>
      <c r="E4" s="288"/>
      <c r="F4" s="289"/>
    </row>
    <row r="5" spans="1:6" ht="11.5" customHeight="1" x14ac:dyDescent="0.55000000000000004">
      <c r="A5" s="286"/>
      <c r="B5" s="3" t="s">
        <v>82</v>
      </c>
      <c r="C5" s="3" t="s">
        <v>84</v>
      </c>
      <c r="D5" s="3" t="s">
        <v>88</v>
      </c>
      <c r="E5" s="3" t="s">
        <v>92</v>
      </c>
      <c r="F5" s="48" t="s">
        <v>98</v>
      </c>
    </row>
    <row r="6" spans="1:6" ht="11.5" customHeight="1" x14ac:dyDescent="0.55000000000000004">
      <c r="A6" s="286"/>
      <c r="B6" s="21" t="s">
        <v>2</v>
      </c>
      <c r="C6" s="21" t="s">
        <v>2</v>
      </c>
      <c r="D6" s="21" t="s">
        <v>85</v>
      </c>
      <c r="E6" s="21" t="s">
        <v>85</v>
      </c>
      <c r="F6" s="41" t="s">
        <v>3</v>
      </c>
    </row>
    <row r="7" spans="1:6" ht="11.25" customHeight="1" x14ac:dyDescent="0.55000000000000004">
      <c r="A7" s="287"/>
      <c r="B7" s="22" t="s">
        <v>4</v>
      </c>
      <c r="C7" s="22" t="s">
        <v>4</v>
      </c>
      <c r="D7" s="21" t="s">
        <v>4</v>
      </c>
      <c r="E7" s="21" t="s">
        <v>4</v>
      </c>
      <c r="F7" s="41" t="s">
        <v>4</v>
      </c>
    </row>
    <row r="8" spans="1:6" ht="14.25" customHeight="1" x14ac:dyDescent="0.55000000000000004">
      <c r="A8" s="42" t="s">
        <v>62</v>
      </c>
      <c r="B8" s="23">
        <v>44168997</v>
      </c>
      <c r="C8" s="23">
        <v>44752621</v>
      </c>
      <c r="D8" s="24">
        <v>45420925</v>
      </c>
      <c r="E8" s="24">
        <v>44438377</v>
      </c>
      <c r="F8" s="61">
        <v>41905581</v>
      </c>
    </row>
    <row r="9" spans="1:6" ht="14.25" customHeight="1" x14ac:dyDescent="0.55000000000000004">
      <c r="A9" s="34" t="s">
        <v>63</v>
      </c>
      <c r="B9" s="11">
        <v>26842471</v>
      </c>
      <c r="C9" s="11">
        <v>34403548</v>
      </c>
      <c r="D9" s="10">
        <v>34830491</v>
      </c>
      <c r="E9" s="56">
        <v>44199054</v>
      </c>
      <c r="F9" s="57">
        <v>34365951</v>
      </c>
    </row>
    <row r="10" spans="1:6" ht="14.25" customHeight="1" x14ac:dyDescent="0.55000000000000004">
      <c r="A10" s="37" t="s">
        <v>64</v>
      </c>
      <c r="B10" s="11">
        <v>113303</v>
      </c>
      <c r="C10" s="11">
        <v>100613</v>
      </c>
      <c r="D10" s="10">
        <v>95801</v>
      </c>
      <c r="E10" s="56">
        <v>101354</v>
      </c>
      <c r="F10" s="57">
        <v>102345</v>
      </c>
    </row>
    <row r="11" spans="1:6" ht="14.25" customHeight="1" x14ac:dyDescent="0.55000000000000004">
      <c r="A11" s="34" t="s">
        <v>65</v>
      </c>
      <c r="B11" s="11">
        <v>182958</v>
      </c>
      <c r="C11" s="11">
        <v>186926</v>
      </c>
      <c r="D11" s="10">
        <v>183552</v>
      </c>
      <c r="E11" s="56">
        <v>180558</v>
      </c>
      <c r="F11" s="57">
        <v>174002</v>
      </c>
    </row>
    <row r="12" spans="1:6" ht="14.25" customHeight="1" x14ac:dyDescent="0.55000000000000004">
      <c r="A12" s="34" t="s">
        <v>66</v>
      </c>
      <c r="B12" s="11">
        <v>39844524</v>
      </c>
      <c r="C12" s="11">
        <v>40414004</v>
      </c>
      <c r="D12" s="10">
        <v>42194954</v>
      </c>
      <c r="E12" s="56">
        <v>43516078</v>
      </c>
      <c r="F12" s="57">
        <v>44016922</v>
      </c>
    </row>
    <row r="13" spans="1:6" ht="14.25" customHeight="1" x14ac:dyDescent="0.55000000000000004">
      <c r="A13" s="34" t="s">
        <v>67</v>
      </c>
      <c r="B13" s="11">
        <v>6612631</v>
      </c>
      <c r="C13" s="11">
        <v>6995675</v>
      </c>
      <c r="D13" s="10">
        <v>7193744</v>
      </c>
      <c r="E13" s="56">
        <v>8005660</v>
      </c>
      <c r="F13" s="57">
        <v>8170010</v>
      </c>
    </row>
    <row r="14" spans="1:6" ht="24" customHeight="1" x14ac:dyDescent="0.55000000000000004">
      <c r="A14" s="43" t="s">
        <v>83</v>
      </c>
      <c r="B14" s="11">
        <v>466300</v>
      </c>
      <c r="C14" s="11">
        <v>276709</v>
      </c>
      <c r="D14" s="11">
        <v>198296</v>
      </c>
      <c r="E14" s="56">
        <v>1265306</v>
      </c>
      <c r="F14" s="57">
        <v>1625861</v>
      </c>
    </row>
    <row r="15" spans="1:6" ht="24" customHeight="1" x14ac:dyDescent="0.55000000000000004">
      <c r="A15" s="44" t="s">
        <v>86</v>
      </c>
      <c r="B15" s="25">
        <v>0</v>
      </c>
      <c r="C15" s="25">
        <v>77250</v>
      </c>
      <c r="D15" s="25">
        <v>341394</v>
      </c>
      <c r="E15" s="26">
        <v>92323</v>
      </c>
      <c r="F15" s="62">
        <v>81506</v>
      </c>
    </row>
    <row r="16" spans="1:6" ht="11.5" customHeight="1" x14ac:dyDescent="0.55000000000000004">
      <c r="A16" s="285" t="s">
        <v>61</v>
      </c>
      <c r="B16" s="290" t="s">
        <v>90</v>
      </c>
      <c r="C16" s="290"/>
      <c r="D16" s="290"/>
      <c r="E16" s="290"/>
      <c r="F16" s="291"/>
    </row>
    <row r="17" spans="1:6" ht="11.5" customHeight="1" x14ac:dyDescent="0.55000000000000004">
      <c r="A17" s="286"/>
      <c r="B17" s="3" t="s">
        <v>82</v>
      </c>
      <c r="C17" s="3" t="s">
        <v>84</v>
      </c>
      <c r="D17" s="3" t="s">
        <v>88</v>
      </c>
      <c r="E17" s="3" t="s">
        <v>92</v>
      </c>
      <c r="F17" s="48" t="s">
        <v>98</v>
      </c>
    </row>
    <row r="18" spans="1:6" ht="11.5" customHeight="1" x14ac:dyDescent="0.55000000000000004">
      <c r="A18" s="286"/>
      <c r="B18" s="21" t="s">
        <v>2</v>
      </c>
      <c r="C18" s="21" t="s">
        <v>2</v>
      </c>
      <c r="D18" s="21" t="s">
        <v>85</v>
      </c>
      <c r="E18" s="21" t="s">
        <v>85</v>
      </c>
      <c r="F18" s="41" t="s">
        <v>3</v>
      </c>
    </row>
    <row r="19" spans="1:6" ht="11.5" customHeight="1" x14ac:dyDescent="0.55000000000000004">
      <c r="A19" s="287"/>
      <c r="B19" s="22" t="s">
        <v>4</v>
      </c>
      <c r="C19" s="22" t="s">
        <v>4</v>
      </c>
      <c r="D19" s="21" t="s">
        <v>4</v>
      </c>
      <c r="E19" s="21" t="s">
        <v>4</v>
      </c>
      <c r="F19" s="41" t="s">
        <v>4</v>
      </c>
    </row>
    <row r="20" spans="1:6" ht="14.25" customHeight="1" x14ac:dyDescent="0.55000000000000004">
      <c r="A20" s="42" t="s">
        <v>68</v>
      </c>
      <c r="B20" s="23">
        <v>43536258</v>
      </c>
      <c r="C20" s="23">
        <v>44246370</v>
      </c>
      <c r="D20" s="24">
        <v>44970888</v>
      </c>
      <c r="E20" s="24">
        <v>43407786</v>
      </c>
      <c r="F20" s="61">
        <v>41905581</v>
      </c>
    </row>
    <row r="21" spans="1:6" ht="14.25" customHeight="1" x14ac:dyDescent="0.55000000000000004">
      <c r="A21" s="34" t="s">
        <v>63</v>
      </c>
      <c r="B21" s="11">
        <v>25361409</v>
      </c>
      <c r="C21" s="11">
        <v>32833362</v>
      </c>
      <c r="D21" s="10">
        <v>33008193</v>
      </c>
      <c r="E21" s="56">
        <v>38286851</v>
      </c>
      <c r="F21" s="57">
        <v>34365951</v>
      </c>
    </row>
    <row r="22" spans="1:6" ht="14.25" customHeight="1" x14ac:dyDescent="0.55000000000000004">
      <c r="A22" s="37" t="s">
        <v>64</v>
      </c>
      <c r="B22" s="11">
        <v>103748</v>
      </c>
      <c r="C22" s="11">
        <v>89188</v>
      </c>
      <c r="D22" s="10">
        <v>92261</v>
      </c>
      <c r="E22" s="56">
        <v>95591</v>
      </c>
      <c r="F22" s="57">
        <v>102345</v>
      </c>
    </row>
    <row r="23" spans="1:6" ht="14.25" customHeight="1" x14ac:dyDescent="0.55000000000000004">
      <c r="A23" s="34" t="s">
        <v>69</v>
      </c>
      <c r="B23" s="11">
        <v>91479</v>
      </c>
      <c r="C23" s="11">
        <v>100912</v>
      </c>
      <c r="D23" s="10">
        <v>105703</v>
      </c>
      <c r="E23" s="56">
        <v>101435</v>
      </c>
      <c r="F23" s="57">
        <v>174002</v>
      </c>
    </row>
    <row r="24" spans="1:6" ht="14.25" customHeight="1" x14ac:dyDescent="0.55000000000000004">
      <c r="A24" s="34" t="s">
        <v>66</v>
      </c>
      <c r="B24" s="11">
        <v>38916410</v>
      </c>
      <c r="C24" s="11">
        <v>38990131</v>
      </c>
      <c r="D24" s="10">
        <v>41046632</v>
      </c>
      <c r="E24" s="56">
        <v>42846175</v>
      </c>
      <c r="F24" s="63">
        <v>44016922</v>
      </c>
    </row>
    <row r="25" spans="1:6" ht="14.25" customHeight="1" x14ac:dyDescent="0.55000000000000004">
      <c r="A25" s="34" t="s">
        <v>70</v>
      </c>
      <c r="B25" s="11">
        <v>6573011</v>
      </c>
      <c r="C25" s="11">
        <v>6979175</v>
      </c>
      <c r="D25" s="10">
        <v>7110643</v>
      </c>
      <c r="E25" s="56">
        <v>7853350</v>
      </c>
      <c r="F25" s="57">
        <v>8170010</v>
      </c>
    </row>
    <row r="26" spans="1:6" ht="24" customHeight="1" x14ac:dyDescent="0.55000000000000004">
      <c r="A26" s="43" t="s">
        <v>83</v>
      </c>
      <c r="B26" s="11">
        <v>411838</v>
      </c>
      <c r="C26" s="11">
        <v>250414</v>
      </c>
      <c r="D26" s="10">
        <v>166429</v>
      </c>
      <c r="E26" s="56">
        <v>883934</v>
      </c>
      <c r="F26" s="57">
        <v>1625861</v>
      </c>
    </row>
    <row r="27" spans="1:6" ht="24" customHeight="1" x14ac:dyDescent="0.55000000000000004">
      <c r="A27" s="44" t="s">
        <v>86</v>
      </c>
      <c r="B27" s="26">
        <v>0</v>
      </c>
      <c r="C27" s="26">
        <v>64323</v>
      </c>
      <c r="D27" s="26">
        <v>331679</v>
      </c>
      <c r="E27" s="26">
        <v>91323</v>
      </c>
      <c r="F27" s="62">
        <v>81506</v>
      </c>
    </row>
    <row r="28" spans="1:6" ht="12" customHeight="1" x14ac:dyDescent="0.55000000000000004">
      <c r="A28" s="14" t="s">
        <v>100</v>
      </c>
      <c r="B28" s="15"/>
      <c r="C28" s="15"/>
      <c r="D28" s="15"/>
      <c r="E28" s="15"/>
      <c r="F28" s="15"/>
    </row>
    <row r="29" spans="1:6" ht="12" customHeight="1" x14ac:dyDescent="0.55000000000000004">
      <c r="A29" s="15" t="s">
        <v>96</v>
      </c>
      <c r="B29" s="15"/>
      <c r="C29" s="15"/>
      <c r="D29" s="15"/>
      <c r="E29" s="15"/>
      <c r="F29" s="15"/>
    </row>
    <row r="30" spans="1:6" ht="12" customHeight="1" x14ac:dyDescent="0.2">
      <c r="A30" s="15" t="s">
        <v>71</v>
      </c>
      <c r="B30" s="28"/>
      <c r="C30" s="28"/>
      <c r="D30" s="28"/>
      <c r="E30" s="28"/>
      <c r="F30" s="28"/>
    </row>
  </sheetData>
  <mergeCells count="5">
    <mergeCell ref="A1:E2"/>
    <mergeCell ref="A4:A7"/>
    <mergeCell ref="B4:F4"/>
    <mergeCell ref="B16:F16"/>
    <mergeCell ref="A16:A19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87" orientation="portrait" cellComments="asDisplayed" horizontalDpi="300" verticalDpi="300" r:id="rId1"/>
  <headerFooter differentOddEven="1">
    <evenHeader>&amp;R&amp;"ＭＳ 明朝,標準" 14 行財政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showGridLines="0" zoomScaleNormal="100" zoomScaleSheetLayoutView="100" workbookViewId="0">
      <selection sqref="A1:E2"/>
    </sheetView>
  </sheetViews>
  <sheetFormatPr defaultColWidth="7.5" defaultRowHeight="7.75" customHeight="1" x14ac:dyDescent="0.55000000000000004"/>
  <cols>
    <col min="1" max="1" width="18" style="18" customWidth="1"/>
    <col min="2" max="6" width="13.5" style="18" customWidth="1"/>
    <col min="7" max="16384" width="7.5" style="18"/>
  </cols>
  <sheetData>
    <row r="1" spans="1:6" ht="12" customHeight="1" x14ac:dyDescent="0.55000000000000004">
      <c r="A1" s="284" t="s">
        <v>95</v>
      </c>
      <c r="B1" s="284"/>
      <c r="C1" s="284"/>
      <c r="D1" s="284"/>
      <c r="E1" s="284"/>
    </row>
    <row r="2" spans="1:6" ht="12" customHeight="1" x14ac:dyDescent="0.55000000000000004">
      <c r="A2" s="284"/>
      <c r="B2" s="284"/>
      <c r="C2" s="284"/>
      <c r="D2" s="284"/>
      <c r="E2" s="284"/>
    </row>
    <row r="3" spans="1:6" ht="8.25" customHeight="1" x14ac:dyDescent="0.55000000000000004">
      <c r="A3" s="29"/>
    </row>
    <row r="4" spans="1:6" ht="11.5" customHeight="1" x14ac:dyDescent="0.55000000000000004">
      <c r="A4" s="292" t="s">
        <v>72</v>
      </c>
      <c r="B4" s="295" t="s">
        <v>73</v>
      </c>
      <c r="C4" s="296"/>
      <c r="D4" s="296"/>
      <c r="E4" s="296"/>
      <c r="F4" s="297"/>
    </row>
    <row r="5" spans="1:6" ht="11.5" customHeight="1" x14ac:dyDescent="0.55000000000000004">
      <c r="A5" s="293"/>
      <c r="B5" s="3" t="s">
        <v>82</v>
      </c>
      <c r="C5" s="3" t="s">
        <v>84</v>
      </c>
      <c r="D5" s="3" t="s">
        <v>88</v>
      </c>
      <c r="E5" s="3" t="s">
        <v>92</v>
      </c>
      <c r="F5" s="32" t="s">
        <v>98</v>
      </c>
    </row>
    <row r="6" spans="1:6" ht="11.5" customHeight="1" x14ac:dyDescent="0.55000000000000004">
      <c r="A6" s="293"/>
      <c r="B6" s="21" t="s">
        <v>2</v>
      </c>
      <c r="C6" s="21" t="s">
        <v>2</v>
      </c>
      <c r="D6" s="21" t="s">
        <v>85</v>
      </c>
      <c r="E6" s="21" t="s">
        <v>85</v>
      </c>
      <c r="F6" s="41" t="s">
        <v>3</v>
      </c>
    </row>
    <row r="7" spans="1:6" ht="11.5" customHeight="1" x14ac:dyDescent="0.55000000000000004">
      <c r="A7" s="294"/>
      <c r="B7" s="22" t="s">
        <v>4</v>
      </c>
      <c r="C7" s="22" t="s">
        <v>4</v>
      </c>
      <c r="D7" s="21" t="s">
        <v>4</v>
      </c>
      <c r="E7" s="21" t="s">
        <v>4</v>
      </c>
      <c r="F7" s="41" t="s">
        <v>4</v>
      </c>
    </row>
    <row r="8" spans="1:6" ht="16.5" customHeight="1" x14ac:dyDescent="0.55000000000000004">
      <c r="A8" s="45" t="s">
        <v>74</v>
      </c>
      <c r="B8" s="58">
        <v>1763177</v>
      </c>
      <c r="C8" s="23">
        <v>1711665</v>
      </c>
      <c r="D8" s="24">
        <v>1755048</v>
      </c>
      <c r="E8" s="23">
        <v>1734507</v>
      </c>
      <c r="F8" s="64">
        <v>1726190</v>
      </c>
    </row>
    <row r="9" spans="1:6" ht="16.5" customHeight="1" x14ac:dyDescent="0.55000000000000004">
      <c r="A9" s="46" t="s">
        <v>75</v>
      </c>
      <c r="B9" s="59">
        <v>26657723</v>
      </c>
      <c r="C9" s="11">
        <v>25702889</v>
      </c>
      <c r="D9" s="10">
        <v>23673444</v>
      </c>
      <c r="E9" s="11">
        <v>23396380</v>
      </c>
      <c r="F9" s="53">
        <v>24458883</v>
      </c>
    </row>
    <row r="10" spans="1:6" ht="16.5" customHeight="1" x14ac:dyDescent="0.55000000000000004">
      <c r="A10" s="46" t="s">
        <v>76</v>
      </c>
      <c r="B10" s="60">
        <v>17463756</v>
      </c>
      <c r="C10" s="26">
        <v>16471814</v>
      </c>
      <c r="D10" s="13">
        <v>17234660</v>
      </c>
      <c r="E10" s="26">
        <v>16267587</v>
      </c>
      <c r="F10" s="65">
        <v>15755670</v>
      </c>
    </row>
    <row r="11" spans="1:6" ht="11.5" customHeight="1" x14ac:dyDescent="0.55000000000000004">
      <c r="A11" s="292" t="s">
        <v>77</v>
      </c>
      <c r="B11" s="298" t="s">
        <v>78</v>
      </c>
      <c r="C11" s="299"/>
      <c r="D11" s="299"/>
      <c r="E11" s="299"/>
      <c r="F11" s="300"/>
    </row>
    <row r="12" spans="1:6" ht="11.5" customHeight="1" x14ac:dyDescent="0.55000000000000004">
      <c r="A12" s="293"/>
      <c r="B12" s="3" t="s">
        <v>82</v>
      </c>
      <c r="C12" s="3" t="s">
        <v>84</v>
      </c>
      <c r="D12" s="3" t="s">
        <v>88</v>
      </c>
      <c r="E12" s="3" t="s">
        <v>92</v>
      </c>
      <c r="F12" s="32" t="s">
        <v>98</v>
      </c>
    </row>
    <row r="13" spans="1:6" ht="11.5" customHeight="1" x14ac:dyDescent="0.55000000000000004">
      <c r="A13" s="293"/>
      <c r="B13" s="21" t="s">
        <v>2</v>
      </c>
      <c r="C13" s="21" t="s">
        <v>2</v>
      </c>
      <c r="D13" s="21" t="s">
        <v>85</v>
      </c>
      <c r="E13" s="21" t="s">
        <v>85</v>
      </c>
      <c r="F13" s="41" t="s">
        <v>3</v>
      </c>
    </row>
    <row r="14" spans="1:6" ht="11.5" customHeight="1" x14ac:dyDescent="0.55000000000000004">
      <c r="A14" s="294"/>
      <c r="B14" s="22" t="s">
        <v>4</v>
      </c>
      <c r="C14" s="22" t="s">
        <v>4</v>
      </c>
      <c r="D14" s="21" t="s">
        <v>4</v>
      </c>
      <c r="E14" s="21" t="s">
        <v>4</v>
      </c>
      <c r="F14" s="41" t="s">
        <v>4</v>
      </c>
    </row>
    <row r="15" spans="1:6" ht="18" customHeight="1" x14ac:dyDescent="0.55000000000000004">
      <c r="A15" s="45" t="s">
        <v>74</v>
      </c>
      <c r="B15" s="58">
        <v>2078965</v>
      </c>
      <c r="C15" s="23">
        <v>2295400</v>
      </c>
      <c r="D15" s="24">
        <v>2216556</v>
      </c>
      <c r="E15" s="23">
        <v>2368180</v>
      </c>
      <c r="F15" s="64">
        <v>2478259</v>
      </c>
    </row>
    <row r="16" spans="1:6" ht="18" customHeight="1" x14ac:dyDescent="0.55000000000000004">
      <c r="A16" s="46" t="s">
        <v>75</v>
      </c>
      <c r="B16" s="59">
        <v>27428933</v>
      </c>
      <c r="C16" s="11">
        <v>27040452</v>
      </c>
      <c r="D16" s="10">
        <v>27918192</v>
      </c>
      <c r="E16" s="11">
        <v>30912001</v>
      </c>
      <c r="F16" s="53">
        <v>31552116</v>
      </c>
    </row>
    <row r="17" spans="1:6" ht="18" customHeight="1" x14ac:dyDescent="0.55000000000000004">
      <c r="A17" s="47" t="s">
        <v>76</v>
      </c>
      <c r="B17" s="60">
        <v>19589361</v>
      </c>
      <c r="C17" s="26">
        <v>18657038</v>
      </c>
      <c r="D17" s="13">
        <v>19658344</v>
      </c>
      <c r="E17" s="26">
        <v>18731833</v>
      </c>
      <c r="F17" s="65">
        <v>18684405</v>
      </c>
    </row>
    <row r="18" spans="1:6" ht="12" customHeight="1" x14ac:dyDescent="0.55000000000000004">
      <c r="A18" s="14" t="s">
        <v>101</v>
      </c>
      <c r="B18" s="15"/>
      <c r="C18" s="15"/>
      <c r="D18" s="15"/>
      <c r="E18" s="15"/>
      <c r="F18" s="15"/>
    </row>
    <row r="19" spans="1:6" ht="12" customHeight="1" x14ac:dyDescent="0.2">
      <c r="A19" s="30" t="s">
        <v>79</v>
      </c>
      <c r="B19" s="15"/>
      <c r="C19" s="15"/>
      <c r="D19" s="15"/>
      <c r="E19" s="15"/>
      <c r="F19" s="15"/>
    </row>
    <row r="20" spans="1:6" ht="12" customHeight="1" x14ac:dyDescent="0.2">
      <c r="A20" s="31"/>
    </row>
  </sheetData>
  <mergeCells count="5">
    <mergeCell ref="A1:E2"/>
    <mergeCell ref="A4:A7"/>
    <mergeCell ref="B4:F4"/>
    <mergeCell ref="B11:F11"/>
    <mergeCell ref="A11:A1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87" orientation="portrait" cellComments="asDisplayed" horizontalDpi="300" verticalDpi="300" r:id="rId1"/>
  <headerFooter differentOddEven="1">
    <evenHeader>&amp;R&amp;"ＭＳ 明朝,標準" 14 行財政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02E1-DE0E-461B-86CF-62B435F49885}">
  <dimension ref="A1:G62"/>
  <sheetViews>
    <sheetView showGridLines="0" zoomScaleNormal="100" zoomScaleSheetLayoutView="100" workbookViewId="0">
      <selection sqref="A1:F2"/>
    </sheetView>
  </sheetViews>
  <sheetFormatPr defaultColWidth="7.5" defaultRowHeight="7.75" customHeight="1" x14ac:dyDescent="0.55000000000000004"/>
  <cols>
    <col min="1" max="1" width="19.5" style="103" customWidth="1"/>
    <col min="2" max="2" width="4.5" style="66" customWidth="1"/>
    <col min="3" max="3" width="13.5" style="66" customWidth="1"/>
    <col min="4" max="4" width="31.5" style="66" customWidth="1"/>
    <col min="5" max="5" width="4.5" style="66" customWidth="1"/>
    <col min="6" max="6" width="12" style="66" customWidth="1"/>
    <col min="7" max="7" width="10.33203125" style="66" bestFit="1" customWidth="1"/>
    <col min="8" max="16384" width="7.5" style="66"/>
  </cols>
  <sheetData>
    <row r="1" spans="1:6" ht="12" customHeight="1" x14ac:dyDescent="0.55000000000000004">
      <c r="A1" s="304" t="s">
        <v>103</v>
      </c>
      <c r="B1" s="304"/>
      <c r="C1" s="304"/>
      <c r="D1" s="304"/>
      <c r="E1" s="304"/>
      <c r="F1" s="304"/>
    </row>
    <row r="2" spans="1:6" ht="12" customHeight="1" x14ac:dyDescent="0.55000000000000004">
      <c r="A2" s="304"/>
      <c r="B2" s="304"/>
      <c r="C2" s="304"/>
      <c r="D2" s="304"/>
      <c r="E2" s="304"/>
      <c r="F2" s="304"/>
    </row>
    <row r="3" spans="1:6" ht="12" customHeight="1" x14ac:dyDescent="0.55000000000000004">
      <c r="A3" s="305" t="s">
        <v>104</v>
      </c>
      <c r="B3" s="305"/>
      <c r="C3" s="305"/>
      <c r="D3" s="305"/>
      <c r="E3" s="305"/>
      <c r="F3" s="305"/>
    </row>
    <row r="4" spans="1:6" ht="12" customHeight="1" x14ac:dyDescent="0.55000000000000004">
      <c r="A4" s="306" t="s">
        <v>105</v>
      </c>
      <c r="B4" s="307" t="s">
        <v>106</v>
      </c>
      <c r="C4" s="308" t="s">
        <v>107</v>
      </c>
      <c r="D4" s="306" t="s">
        <v>108</v>
      </c>
      <c r="E4" s="307" t="s">
        <v>106</v>
      </c>
      <c r="F4" s="308" t="s">
        <v>107</v>
      </c>
    </row>
    <row r="5" spans="1:6" ht="12" customHeight="1" x14ac:dyDescent="0.55000000000000004">
      <c r="A5" s="306"/>
      <c r="B5" s="307"/>
      <c r="C5" s="309"/>
      <c r="D5" s="306"/>
      <c r="E5" s="307"/>
      <c r="F5" s="309"/>
    </row>
    <row r="6" spans="1:6" ht="12" customHeight="1" x14ac:dyDescent="0.55000000000000004">
      <c r="A6" s="306"/>
      <c r="B6" s="307"/>
      <c r="C6" s="310" t="s">
        <v>109</v>
      </c>
      <c r="D6" s="306"/>
      <c r="E6" s="307"/>
      <c r="F6" s="310" t="s">
        <v>109</v>
      </c>
    </row>
    <row r="7" spans="1:6" ht="12" customHeight="1" x14ac:dyDescent="0.55000000000000004">
      <c r="A7" s="306"/>
      <c r="B7" s="307"/>
      <c r="C7" s="308"/>
      <c r="D7" s="306"/>
      <c r="E7" s="307"/>
      <c r="F7" s="308"/>
    </row>
    <row r="8" spans="1:6" ht="12" customHeight="1" x14ac:dyDescent="0.55000000000000004">
      <c r="A8" s="67"/>
      <c r="B8" s="68"/>
      <c r="C8" s="69"/>
      <c r="D8" s="70"/>
      <c r="E8" s="69"/>
      <c r="F8" s="71"/>
    </row>
    <row r="9" spans="1:6" ht="12" customHeight="1" x14ac:dyDescent="0.55000000000000004">
      <c r="A9" s="72"/>
      <c r="B9" s="73"/>
      <c r="C9" s="74"/>
      <c r="D9" s="75"/>
      <c r="E9" s="76"/>
      <c r="F9" s="77"/>
    </row>
    <row r="10" spans="1:6" ht="12" customHeight="1" x14ac:dyDescent="0.55000000000000004">
      <c r="A10" s="78" t="s">
        <v>110</v>
      </c>
      <c r="B10" s="79" t="s">
        <v>111</v>
      </c>
      <c r="C10" s="80">
        <v>4159228.71</v>
      </c>
      <c r="D10" s="81" t="s">
        <v>112</v>
      </c>
      <c r="E10" s="74" t="s">
        <v>113</v>
      </c>
      <c r="F10" s="82">
        <v>505950</v>
      </c>
    </row>
    <row r="11" spans="1:6" ht="12" customHeight="1" x14ac:dyDescent="0.55000000000000004">
      <c r="A11" s="73"/>
      <c r="B11" s="79"/>
      <c r="C11" s="80"/>
      <c r="D11" s="83"/>
      <c r="E11" s="74"/>
      <c r="F11" s="82"/>
    </row>
    <row r="12" spans="1:6" ht="12" customHeight="1" x14ac:dyDescent="0.55000000000000004">
      <c r="A12" s="81" t="s">
        <v>114</v>
      </c>
      <c r="B12" s="79" t="s">
        <v>111</v>
      </c>
      <c r="C12" s="80">
        <v>3269922.88</v>
      </c>
      <c r="D12" s="79" t="s">
        <v>115</v>
      </c>
      <c r="E12" s="74" t="s">
        <v>113</v>
      </c>
      <c r="F12" s="82">
        <v>505950</v>
      </c>
    </row>
    <row r="13" spans="1:6" ht="12" customHeight="1" x14ac:dyDescent="0.55000000000000004">
      <c r="A13" s="79"/>
      <c r="B13" s="79"/>
      <c r="C13" s="80"/>
      <c r="D13" s="79" t="s">
        <v>116</v>
      </c>
      <c r="E13" s="74" t="s">
        <v>113</v>
      </c>
      <c r="F13" s="82">
        <v>0</v>
      </c>
    </row>
    <row r="14" spans="1:6" ht="12" customHeight="1" x14ac:dyDescent="0.55000000000000004">
      <c r="A14" s="81" t="s">
        <v>117</v>
      </c>
      <c r="B14" s="79" t="s">
        <v>111</v>
      </c>
      <c r="C14" s="80">
        <v>3160930.03</v>
      </c>
      <c r="D14" s="79" t="s">
        <v>118</v>
      </c>
      <c r="E14" s="74" t="s">
        <v>113</v>
      </c>
      <c r="F14" s="82">
        <v>0</v>
      </c>
    </row>
    <row r="15" spans="1:6" ht="12" customHeight="1" x14ac:dyDescent="0.55000000000000004">
      <c r="A15" s="79"/>
      <c r="B15" s="79"/>
      <c r="C15" s="80"/>
      <c r="D15" s="83"/>
      <c r="E15" s="74"/>
      <c r="F15" s="82"/>
    </row>
    <row r="16" spans="1:6" ht="12" customHeight="1" x14ac:dyDescent="0.55000000000000004">
      <c r="A16" s="81" t="s">
        <v>119</v>
      </c>
      <c r="B16" s="79" t="s">
        <v>111</v>
      </c>
      <c r="C16" s="80">
        <v>15158.87</v>
      </c>
      <c r="D16" s="81" t="s">
        <v>120</v>
      </c>
      <c r="E16" s="74" t="s">
        <v>113</v>
      </c>
      <c r="F16" s="82">
        <v>1671176</v>
      </c>
    </row>
    <row r="17" spans="1:7" ht="12" customHeight="1" x14ac:dyDescent="0.55000000000000004">
      <c r="A17" s="79"/>
      <c r="B17" s="79"/>
      <c r="C17" s="80"/>
      <c r="D17" s="83"/>
      <c r="E17" s="74"/>
      <c r="F17" s="82"/>
    </row>
    <row r="18" spans="1:7" ht="12" customHeight="1" x14ac:dyDescent="0.55000000000000004">
      <c r="A18" s="81" t="s">
        <v>121</v>
      </c>
      <c r="B18" s="79" t="s">
        <v>111</v>
      </c>
      <c r="C18" s="80">
        <v>305380.14</v>
      </c>
      <c r="D18" s="84" t="s">
        <v>122</v>
      </c>
      <c r="E18" s="74"/>
      <c r="F18" s="82"/>
    </row>
    <row r="19" spans="1:7" ht="12" customHeight="1" x14ac:dyDescent="0.55000000000000004">
      <c r="A19" s="81" t="s">
        <v>123</v>
      </c>
      <c r="B19" s="79" t="s">
        <v>111</v>
      </c>
      <c r="C19" s="80">
        <v>23688.43</v>
      </c>
      <c r="D19" s="83"/>
      <c r="E19" s="74"/>
      <c r="F19" s="82"/>
    </row>
    <row r="20" spans="1:7" ht="12" customHeight="1" x14ac:dyDescent="0.55000000000000004">
      <c r="A20" s="81" t="s">
        <v>124</v>
      </c>
      <c r="B20" s="79" t="s">
        <v>111</v>
      </c>
      <c r="C20" s="80">
        <v>281691.71000000002</v>
      </c>
      <c r="D20" s="79" t="s">
        <v>125</v>
      </c>
      <c r="E20" s="74"/>
      <c r="F20" s="82">
        <v>1644</v>
      </c>
    </row>
    <row r="21" spans="1:7" ht="12" customHeight="1" x14ac:dyDescent="0.55000000000000004">
      <c r="A21" s="79"/>
      <c r="B21" s="79"/>
      <c r="C21" s="80"/>
      <c r="D21" s="83"/>
      <c r="E21" s="74"/>
      <c r="F21" s="82"/>
    </row>
    <row r="22" spans="1:7" ht="12" customHeight="1" x14ac:dyDescent="0.55000000000000004">
      <c r="A22" s="81" t="s">
        <v>126</v>
      </c>
      <c r="B22" s="79" t="s">
        <v>111</v>
      </c>
      <c r="C22" s="80">
        <v>2840391.0199999996</v>
      </c>
      <c r="D22" s="79" t="s">
        <v>127</v>
      </c>
      <c r="E22" s="74" t="s">
        <v>128</v>
      </c>
      <c r="F22" s="82">
        <v>373</v>
      </c>
    </row>
    <row r="23" spans="1:7" ht="12" customHeight="1" x14ac:dyDescent="0.55000000000000004">
      <c r="A23" s="81" t="s">
        <v>129</v>
      </c>
      <c r="B23" s="79" t="s">
        <v>111</v>
      </c>
      <c r="C23" s="80">
        <v>1192208.1499999999</v>
      </c>
      <c r="D23" s="79" t="s">
        <v>130</v>
      </c>
      <c r="E23" s="74" t="s">
        <v>131</v>
      </c>
      <c r="F23" s="82">
        <v>822</v>
      </c>
    </row>
    <row r="24" spans="1:7" ht="12" customHeight="1" x14ac:dyDescent="0.55000000000000004">
      <c r="A24" s="81" t="s">
        <v>132</v>
      </c>
      <c r="B24" s="79" t="s">
        <v>111</v>
      </c>
      <c r="C24" s="80">
        <v>62742.7</v>
      </c>
      <c r="D24" s="79" t="s">
        <v>133</v>
      </c>
      <c r="E24" s="74" t="s">
        <v>131</v>
      </c>
      <c r="F24" s="82">
        <v>449</v>
      </c>
    </row>
    <row r="25" spans="1:7" ht="12" customHeight="1" x14ac:dyDescent="0.55000000000000004">
      <c r="A25" s="81" t="s">
        <v>134</v>
      </c>
      <c r="B25" s="79" t="s">
        <v>135</v>
      </c>
      <c r="C25" s="80">
        <v>1362999.71</v>
      </c>
      <c r="D25" s="83"/>
      <c r="E25" s="74"/>
      <c r="F25" s="82"/>
    </row>
    <row r="26" spans="1:7" ht="12" customHeight="1" x14ac:dyDescent="0.55000000000000004">
      <c r="A26" s="81" t="s">
        <v>124</v>
      </c>
      <c r="B26" s="79" t="s">
        <v>111</v>
      </c>
      <c r="C26" s="80">
        <v>222440.46</v>
      </c>
      <c r="D26" s="85" t="s">
        <v>136</v>
      </c>
      <c r="E26" s="74"/>
      <c r="F26" s="82"/>
    </row>
    <row r="27" spans="1:7" ht="12" customHeight="1" x14ac:dyDescent="0.55000000000000004">
      <c r="A27" s="79"/>
      <c r="B27" s="79"/>
      <c r="C27" s="80"/>
      <c r="D27" s="86"/>
      <c r="E27" s="74"/>
      <c r="F27" s="82"/>
      <c r="G27" s="87"/>
    </row>
    <row r="28" spans="1:7" ht="12" customHeight="1" x14ac:dyDescent="0.55000000000000004">
      <c r="A28" s="81" t="s">
        <v>137</v>
      </c>
      <c r="B28" s="79" t="s">
        <v>111</v>
      </c>
      <c r="C28" s="80">
        <v>108992.85</v>
      </c>
      <c r="D28" s="83" t="s">
        <v>138</v>
      </c>
      <c r="E28" s="74" t="s">
        <v>113</v>
      </c>
      <c r="F28" s="82">
        <v>8074389</v>
      </c>
    </row>
    <row r="29" spans="1:7" ht="12" customHeight="1" x14ac:dyDescent="0.55000000000000004">
      <c r="A29" s="79"/>
      <c r="B29" s="79"/>
      <c r="C29" s="80"/>
      <c r="D29" s="83" t="s">
        <v>139</v>
      </c>
      <c r="E29" s="74" t="s">
        <v>113</v>
      </c>
      <c r="F29" s="82">
        <v>4800000</v>
      </c>
    </row>
    <row r="30" spans="1:7" ht="12" customHeight="1" x14ac:dyDescent="0.55000000000000004">
      <c r="A30" s="81" t="s">
        <v>140</v>
      </c>
      <c r="B30" s="79" t="s">
        <v>111</v>
      </c>
      <c r="C30" s="80">
        <v>889305.83</v>
      </c>
      <c r="D30" s="83" t="s">
        <v>141</v>
      </c>
      <c r="E30" s="74" t="s">
        <v>113</v>
      </c>
      <c r="F30" s="82">
        <v>23480</v>
      </c>
    </row>
    <row r="31" spans="1:7" ht="12" customHeight="1" x14ac:dyDescent="0.55000000000000004">
      <c r="A31" s="79"/>
      <c r="B31" s="79"/>
      <c r="C31" s="80"/>
      <c r="D31" s="83" t="s">
        <v>142</v>
      </c>
      <c r="E31" s="74" t="s">
        <v>113</v>
      </c>
      <c r="F31" s="82">
        <v>117622</v>
      </c>
    </row>
    <row r="32" spans="1:7" ht="12" customHeight="1" x14ac:dyDescent="0.55000000000000004">
      <c r="A32" s="81" t="s">
        <v>143</v>
      </c>
      <c r="B32" s="79" t="s">
        <v>111</v>
      </c>
      <c r="C32" s="80">
        <v>873297.04999999993</v>
      </c>
      <c r="D32" s="83" t="s">
        <v>144</v>
      </c>
      <c r="E32" s="74" t="s">
        <v>113</v>
      </c>
      <c r="F32" s="82">
        <v>410000</v>
      </c>
    </row>
    <row r="33" spans="1:6" ht="12" customHeight="1" x14ac:dyDescent="0.55000000000000004">
      <c r="A33" s="79"/>
      <c r="B33" s="79"/>
      <c r="C33" s="80"/>
      <c r="D33" s="83" t="s">
        <v>145</v>
      </c>
      <c r="E33" s="74" t="s">
        <v>113</v>
      </c>
      <c r="F33" s="82">
        <v>1359751</v>
      </c>
    </row>
    <row r="34" spans="1:6" ht="12" customHeight="1" x14ac:dyDescent="0.55000000000000004">
      <c r="A34" s="81" t="s">
        <v>146</v>
      </c>
      <c r="B34" s="79" t="s">
        <v>111</v>
      </c>
      <c r="C34" s="80">
        <v>23521.1</v>
      </c>
      <c r="D34" s="83" t="s">
        <v>147</v>
      </c>
      <c r="E34" s="74" t="s">
        <v>113</v>
      </c>
      <c r="F34" s="82">
        <v>82271</v>
      </c>
    </row>
    <row r="35" spans="1:6" ht="12" customHeight="1" x14ac:dyDescent="0.55000000000000004">
      <c r="A35" s="79"/>
      <c r="B35" s="79"/>
      <c r="C35" s="80"/>
      <c r="D35" s="83" t="s">
        <v>148</v>
      </c>
      <c r="E35" s="74" t="s">
        <v>113</v>
      </c>
      <c r="F35" s="82">
        <v>122884</v>
      </c>
    </row>
    <row r="36" spans="1:6" ht="12" customHeight="1" x14ac:dyDescent="0.55000000000000004">
      <c r="A36" s="81" t="s">
        <v>149</v>
      </c>
      <c r="B36" s="79" t="s">
        <v>111</v>
      </c>
      <c r="C36" s="80">
        <v>103930.87</v>
      </c>
      <c r="D36" s="83" t="s">
        <v>150</v>
      </c>
      <c r="E36" s="74" t="s">
        <v>113</v>
      </c>
      <c r="F36" s="82">
        <v>2821922</v>
      </c>
    </row>
    <row r="37" spans="1:6" ht="12" customHeight="1" x14ac:dyDescent="0.55000000000000004">
      <c r="A37" s="81" t="s">
        <v>151</v>
      </c>
      <c r="B37" s="79" t="s">
        <v>111</v>
      </c>
      <c r="C37" s="80">
        <v>20753.580000000002</v>
      </c>
      <c r="D37" s="83" t="s">
        <v>152</v>
      </c>
      <c r="E37" s="74" t="s">
        <v>113</v>
      </c>
      <c r="F37" s="82">
        <v>42599</v>
      </c>
    </row>
    <row r="38" spans="1:6" ht="12" customHeight="1" x14ac:dyDescent="0.55000000000000004">
      <c r="A38" s="81" t="s">
        <v>153</v>
      </c>
      <c r="B38" s="79" t="s">
        <v>111</v>
      </c>
      <c r="C38" s="80">
        <v>83177.289999999994</v>
      </c>
      <c r="D38" s="83" t="s">
        <v>154</v>
      </c>
      <c r="E38" s="74" t="s">
        <v>113</v>
      </c>
      <c r="F38" s="82">
        <v>55592</v>
      </c>
    </row>
    <row r="39" spans="1:6" ht="12" customHeight="1" x14ac:dyDescent="0.55000000000000004">
      <c r="A39" s="79"/>
      <c r="B39" s="79"/>
      <c r="C39" s="80"/>
      <c r="D39" s="83" t="s">
        <v>155</v>
      </c>
      <c r="E39" s="74" t="s">
        <v>113</v>
      </c>
      <c r="F39" s="82">
        <v>0</v>
      </c>
    </row>
    <row r="40" spans="1:6" ht="12" customHeight="1" x14ac:dyDescent="0.55000000000000004">
      <c r="A40" s="81" t="s">
        <v>126</v>
      </c>
      <c r="B40" s="79" t="s">
        <v>111</v>
      </c>
      <c r="C40" s="80">
        <v>745845.08</v>
      </c>
      <c r="D40" s="83" t="s">
        <v>156</v>
      </c>
      <c r="E40" s="74" t="s">
        <v>113</v>
      </c>
      <c r="F40" s="82">
        <v>1907527</v>
      </c>
    </row>
    <row r="41" spans="1:6" ht="12" customHeight="1" x14ac:dyDescent="0.55000000000000004">
      <c r="A41" s="81" t="s">
        <v>157</v>
      </c>
      <c r="B41" s="79" t="s">
        <v>111</v>
      </c>
      <c r="C41" s="80">
        <v>510009.05</v>
      </c>
      <c r="D41" s="83" t="s">
        <v>158</v>
      </c>
      <c r="E41" s="74" t="s">
        <v>113</v>
      </c>
      <c r="F41" s="82">
        <v>95811</v>
      </c>
    </row>
    <row r="42" spans="1:6" ht="12" customHeight="1" x14ac:dyDescent="0.55000000000000004">
      <c r="A42" s="81" t="s">
        <v>159</v>
      </c>
      <c r="B42" s="79" t="s">
        <v>111</v>
      </c>
      <c r="C42" s="80">
        <v>75847.199999999997</v>
      </c>
      <c r="D42" s="83" t="s">
        <v>160</v>
      </c>
      <c r="E42" s="74" t="s">
        <v>113</v>
      </c>
      <c r="F42" s="82">
        <v>1831820</v>
      </c>
    </row>
    <row r="43" spans="1:6" ht="12" customHeight="1" x14ac:dyDescent="0.55000000000000004">
      <c r="A43" s="81" t="s">
        <v>161</v>
      </c>
      <c r="B43" s="79" t="s">
        <v>111</v>
      </c>
      <c r="C43" s="80">
        <v>15363.25</v>
      </c>
      <c r="D43" s="83" t="s">
        <v>162</v>
      </c>
      <c r="E43" s="74" t="s">
        <v>113</v>
      </c>
      <c r="F43" s="82">
        <v>53162</v>
      </c>
    </row>
    <row r="44" spans="1:6" ht="12" customHeight="1" x14ac:dyDescent="0.55000000000000004">
      <c r="A44" s="81" t="s">
        <v>153</v>
      </c>
      <c r="B44" s="79" t="s">
        <v>111</v>
      </c>
      <c r="C44" s="80">
        <v>144625.57999999999</v>
      </c>
      <c r="D44" s="83" t="s">
        <v>163</v>
      </c>
      <c r="E44" s="74" t="s">
        <v>113</v>
      </c>
      <c r="F44" s="82">
        <v>102522</v>
      </c>
    </row>
    <row r="45" spans="1:6" ht="12" customHeight="1" x14ac:dyDescent="0.55000000000000004">
      <c r="A45" s="79"/>
      <c r="B45" s="79"/>
      <c r="C45" s="80"/>
      <c r="D45" s="83" t="s">
        <v>164</v>
      </c>
      <c r="E45" s="74" t="s">
        <v>113</v>
      </c>
      <c r="F45" s="82">
        <v>7718</v>
      </c>
    </row>
    <row r="46" spans="1:6" ht="12" customHeight="1" x14ac:dyDescent="0.55000000000000004">
      <c r="A46" s="81" t="s">
        <v>165</v>
      </c>
      <c r="B46" s="79" t="s">
        <v>111</v>
      </c>
      <c r="C46" s="80">
        <v>16008.78</v>
      </c>
      <c r="D46" s="301" t="s">
        <v>166</v>
      </c>
      <c r="E46" s="302" t="s">
        <v>113</v>
      </c>
      <c r="F46" s="303">
        <v>762296</v>
      </c>
    </row>
    <row r="47" spans="1:6" ht="12" customHeight="1" x14ac:dyDescent="0.55000000000000004">
      <c r="A47" s="79"/>
      <c r="B47" s="79"/>
      <c r="C47" s="80"/>
      <c r="D47" s="301"/>
      <c r="E47" s="302"/>
      <c r="F47" s="303"/>
    </row>
    <row r="48" spans="1:6" ht="12" customHeight="1" x14ac:dyDescent="0.55000000000000004">
      <c r="A48" s="81" t="s">
        <v>167</v>
      </c>
      <c r="B48" s="79" t="s">
        <v>111</v>
      </c>
      <c r="C48" s="80">
        <v>210299.92</v>
      </c>
      <c r="D48" s="83" t="s">
        <v>168</v>
      </c>
      <c r="E48" s="74" t="s">
        <v>113</v>
      </c>
      <c r="F48" s="82">
        <v>535</v>
      </c>
    </row>
    <row r="49" spans="1:6" ht="12" customHeight="1" x14ac:dyDescent="0.55000000000000004">
      <c r="A49" s="79"/>
      <c r="B49" s="79"/>
      <c r="C49" s="80"/>
      <c r="D49" s="83" t="s">
        <v>169</v>
      </c>
      <c r="E49" s="74" t="s">
        <v>113</v>
      </c>
      <c r="F49" s="82">
        <v>24669</v>
      </c>
    </row>
    <row r="50" spans="1:6" ht="12" customHeight="1" x14ac:dyDescent="0.55000000000000004">
      <c r="A50" s="81" t="s">
        <v>170</v>
      </c>
      <c r="B50" s="79" t="s">
        <v>111</v>
      </c>
      <c r="C50" s="80">
        <v>210229.92</v>
      </c>
      <c r="D50" s="79" t="s">
        <v>171</v>
      </c>
      <c r="E50" s="74" t="s">
        <v>113</v>
      </c>
      <c r="F50" s="82">
        <v>73285</v>
      </c>
    </row>
    <row r="51" spans="1:6" ht="12" customHeight="1" x14ac:dyDescent="0.55000000000000004">
      <c r="A51" s="81" t="s">
        <v>172</v>
      </c>
      <c r="B51" s="79" t="s">
        <v>111</v>
      </c>
      <c r="C51" s="80">
        <v>0</v>
      </c>
      <c r="D51" s="79" t="s">
        <v>173</v>
      </c>
      <c r="E51" s="74" t="s">
        <v>113</v>
      </c>
      <c r="F51" s="82">
        <v>6706995</v>
      </c>
    </row>
    <row r="52" spans="1:6" ht="12" customHeight="1" x14ac:dyDescent="0.55000000000000004">
      <c r="A52" s="81" t="s">
        <v>174</v>
      </c>
      <c r="B52" s="79" t="s">
        <v>111</v>
      </c>
      <c r="C52" s="80">
        <v>210229.92</v>
      </c>
      <c r="D52" s="88" t="s">
        <v>175</v>
      </c>
      <c r="E52" s="74" t="s">
        <v>113</v>
      </c>
      <c r="F52" s="82">
        <v>168444</v>
      </c>
    </row>
    <row r="53" spans="1:6" ht="12" customHeight="1" x14ac:dyDescent="0.55000000000000004">
      <c r="A53" s="79"/>
      <c r="B53" s="79"/>
      <c r="C53" s="89"/>
      <c r="D53" s="90" t="s">
        <v>176</v>
      </c>
      <c r="E53" s="91" t="s">
        <v>113</v>
      </c>
      <c r="F53" s="82">
        <v>10598</v>
      </c>
    </row>
    <row r="54" spans="1:6" ht="12" customHeight="1" x14ac:dyDescent="0.55000000000000004">
      <c r="A54" s="81" t="s">
        <v>177</v>
      </c>
      <c r="B54" s="79" t="s">
        <v>111</v>
      </c>
      <c r="C54" s="89">
        <v>0</v>
      </c>
      <c r="D54" s="90" t="s">
        <v>178</v>
      </c>
      <c r="E54" s="91" t="s">
        <v>113</v>
      </c>
      <c r="F54" s="82">
        <v>32793</v>
      </c>
    </row>
    <row r="55" spans="1:6" ht="12" customHeight="1" x14ac:dyDescent="0.55000000000000004">
      <c r="A55" s="79"/>
      <c r="B55" s="79"/>
      <c r="C55" s="92"/>
      <c r="D55" s="90" t="s">
        <v>179</v>
      </c>
      <c r="E55" s="91" t="s">
        <v>113</v>
      </c>
      <c r="F55" s="82">
        <v>132440</v>
      </c>
    </row>
    <row r="56" spans="1:6" ht="12" customHeight="1" x14ac:dyDescent="0.55000000000000004">
      <c r="A56" s="79"/>
      <c r="B56" s="93"/>
      <c r="C56" s="92"/>
      <c r="D56" s="94"/>
      <c r="E56" s="95"/>
      <c r="F56" s="82"/>
    </row>
    <row r="57" spans="1:6" ht="12" customHeight="1" x14ac:dyDescent="0.55000000000000004">
      <c r="A57" s="79"/>
      <c r="B57" s="93"/>
      <c r="C57" s="92"/>
      <c r="D57" s="94"/>
      <c r="E57" s="95"/>
      <c r="F57" s="82"/>
    </row>
    <row r="58" spans="1:6" ht="12" customHeight="1" x14ac:dyDescent="0.55000000000000004">
      <c r="A58" s="96"/>
      <c r="B58" s="97"/>
      <c r="C58" s="98"/>
      <c r="D58" s="99"/>
      <c r="E58" s="100"/>
      <c r="F58" s="101"/>
    </row>
    <row r="59" spans="1:6" ht="12" customHeight="1" x14ac:dyDescent="0.55000000000000004">
      <c r="A59" s="102" t="s">
        <v>180</v>
      </c>
      <c r="B59" s="83"/>
      <c r="C59" s="83"/>
      <c r="D59" s="83"/>
      <c r="E59" s="83"/>
      <c r="F59" s="83"/>
    </row>
    <row r="60" spans="1:6" ht="12" customHeight="1" x14ac:dyDescent="0.55000000000000004">
      <c r="A60" s="83" t="s">
        <v>181</v>
      </c>
      <c r="B60" s="83"/>
      <c r="C60" s="83"/>
      <c r="D60" s="83"/>
      <c r="E60" s="83"/>
      <c r="F60" s="83"/>
    </row>
    <row r="61" spans="1:6" ht="12" customHeight="1" x14ac:dyDescent="0.55000000000000004"/>
    <row r="62" spans="1:6" ht="12" customHeight="1" x14ac:dyDescent="0.55000000000000004"/>
  </sheetData>
  <mergeCells count="13">
    <mergeCell ref="D46:D47"/>
    <mergeCell ref="E46:E47"/>
    <mergeCell ref="F46:F47"/>
    <mergeCell ref="A1:F2"/>
    <mergeCell ref="A3:F3"/>
    <mergeCell ref="A4:A7"/>
    <mergeCell ref="B4:B7"/>
    <mergeCell ref="C4:C5"/>
    <mergeCell ref="D4:D7"/>
    <mergeCell ref="E4:E7"/>
    <mergeCell ref="F4:F5"/>
    <mergeCell ref="C6:C7"/>
    <mergeCell ref="F6:F7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>
    <oddHeader>&amp;L&amp;"ＭＳ 明朝,標準" 14 行財政</oddHeader>
    <evenHeader>&amp;R&amp;"ＭＳ 明朝,標準" 14 行財政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1828-5747-41B7-87FD-B40B8206BFD7}">
  <dimension ref="A1:P31"/>
  <sheetViews>
    <sheetView showGridLines="0" zoomScaleNormal="100" zoomScaleSheetLayoutView="100" zoomScalePageLayoutView="85" workbookViewId="0">
      <selection sqref="A1:H2"/>
    </sheetView>
  </sheetViews>
  <sheetFormatPr defaultColWidth="7.5" defaultRowHeight="7.75" customHeight="1" x14ac:dyDescent="0.55000000000000004"/>
  <cols>
    <col min="1" max="2" width="12" style="105" customWidth="1"/>
    <col min="3" max="4" width="9" style="105" customWidth="1"/>
    <col min="5" max="5" width="12" style="105" customWidth="1"/>
    <col min="6" max="6" width="10.5" style="105" customWidth="1"/>
    <col min="7" max="7" width="9" style="105" customWidth="1"/>
    <col min="8" max="8" width="12" style="105" customWidth="1"/>
    <col min="9" max="9" width="9" style="105" customWidth="1"/>
    <col min="10" max="10" width="10.5" style="105" customWidth="1"/>
    <col min="11" max="11" width="12" style="105" customWidth="1"/>
    <col min="12" max="13" width="10.5" style="105" customWidth="1"/>
    <col min="14" max="14" width="12" style="105" customWidth="1"/>
    <col min="15" max="16" width="10.5" style="105" customWidth="1"/>
    <col min="17" max="16384" width="7.5" style="105"/>
  </cols>
  <sheetData>
    <row r="1" spans="1:16" ht="12" customHeight="1" x14ac:dyDescent="0.55000000000000004">
      <c r="A1" s="317" t="s">
        <v>182</v>
      </c>
      <c r="B1" s="317"/>
      <c r="C1" s="317"/>
      <c r="D1" s="317"/>
      <c r="E1" s="317"/>
      <c r="F1" s="317"/>
      <c r="G1" s="317"/>
      <c r="H1" s="317"/>
      <c r="I1" s="104"/>
      <c r="J1" s="104"/>
      <c r="K1" s="104"/>
      <c r="L1" s="104"/>
      <c r="M1" s="104"/>
      <c r="N1" s="104"/>
      <c r="O1" s="104"/>
      <c r="P1" s="104"/>
    </row>
    <row r="2" spans="1:16" ht="12" customHeight="1" x14ac:dyDescent="0.55000000000000004">
      <c r="A2" s="317"/>
      <c r="B2" s="317"/>
      <c r="C2" s="317"/>
      <c r="D2" s="317"/>
      <c r="E2" s="317"/>
      <c r="F2" s="317"/>
      <c r="G2" s="317"/>
      <c r="H2" s="317"/>
      <c r="I2" s="104"/>
      <c r="J2" s="104"/>
      <c r="K2" s="104"/>
      <c r="L2" s="104"/>
      <c r="M2" s="104"/>
      <c r="N2" s="104"/>
      <c r="O2" s="104"/>
      <c r="P2" s="104"/>
    </row>
    <row r="3" spans="1:16" ht="12" customHeight="1" x14ac:dyDescent="0.55000000000000004">
      <c r="A3" s="106"/>
      <c r="I3" s="106"/>
    </row>
    <row r="4" spans="1:16" ht="12" customHeight="1" x14ac:dyDescent="0.55000000000000004">
      <c r="A4" s="315" t="s">
        <v>183</v>
      </c>
      <c r="B4" s="107" t="s">
        <v>184</v>
      </c>
      <c r="C4" s="108" t="s">
        <v>185</v>
      </c>
      <c r="D4" s="109"/>
      <c r="E4" s="110"/>
      <c r="F4" s="108" t="s">
        <v>186</v>
      </c>
      <c r="G4" s="109"/>
      <c r="H4" s="110"/>
      <c r="I4" s="108" t="s">
        <v>187</v>
      </c>
      <c r="J4" s="109"/>
      <c r="K4" s="110"/>
      <c r="L4" s="108" t="s">
        <v>188</v>
      </c>
      <c r="M4" s="109"/>
      <c r="N4" s="110"/>
      <c r="O4" s="108" t="s">
        <v>189</v>
      </c>
      <c r="P4" s="111"/>
    </row>
    <row r="5" spans="1:16" ht="12" customHeight="1" x14ac:dyDescent="0.55000000000000004">
      <c r="A5" s="316"/>
      <c r="B5" s="319" t="s">
        <v>190</v>
      </c>
      <c r="C5" s="313" t="s">
        <v>191</v>
      </c>
      <c r="D5" s="313" t="s">
        <v>192</v>
      </c>
      <c r="E5" s="315" t="s">
        <v>190</v>
      </c>
      <c r="F5" s="313" t="s">
        <v>191</v>
      </c>
      <c r="G5" s="313" t="s">
        <v>192</v>
      </c>
      <c r="H5" s="315" t="s">
        <v>190</v>
      </c>
      <c r="I5" s="311" t="s">
        <v>191</v>
      </c>
      <c r="J5" s="313" t="s">
        <v>192</v>
      </c>
      <c r="K5" s="315" t="s">
        <v>190</v>
      </c>
      <c r="L5" s="311" t="s">
        <v>191</v>
      </c>
      <c r="M5" s="311" t="s">
        <v>192</v>
      </c>
      <c r="N5" s="315" t="s">
        <v>190</v>
      </c>
      <c r="O5" s="311" t="s">
        <v>191</v>
      </c>
      <c r="P5" s="311" t="s">
        <v>192</v>
      </c>
    </row>
    <row r="6" spans="1:16" ht="12" customHeight="1" x14ac:dyDescent="0.55000000000000004">
      <c r="A6" s="316"/>
      <c r="B6" s="320"/>
      <c r="C6" s="314"/>
      <c r="D6" s="314"/>
      <c r="E6" s="316"/>
      <c r="F6" s="314"/>
      <c r="G6" s="314"/>
      <c r="H6" s="316"/>
      <c r="I6" s="312"/>
      <c r="J6" s="314"/>
      <c r="K6" s="316"/>
      <c r="L6" s="312"/>
      <c r="M6" s="312"/>
      <c r="N6" s="316"/>
      <c r="O6" s="312"/>
      <c r="P6" s="312"/>
    </row>
    <row r="7" spans="1:16" ht="12" customHeight="1" x14ac:dyDescent="0.55000000000000004">
      <c r="A7" s="316"/>
      <c r="B7" s="320"/>
      <c r="C7" s="314"/>
      <c r="D7" s="314"/>
      <c r="E7" s="316"/>
      <c r="F7" s="314"/>
      <c r="G7" s="314"/>
      <c r="H7" s="316"/>
      <c r="I7" s="312"/>
      <c r="J7" s="314"/>
      <c r="K7" s="316"/>
      <c r="L7" s="312"/>
      <c r="M7" s="312"/>
      <c r="N7" s="316"/>
      <c r="O7" s="312"/>
      <c r="P7" s="312"/>
    </row>
    <row r="8" spans="1:16" ht="12" customHeight="1" x14ac:dyDescent="0.55000000000000004">
      <c r="A8" s="318"/>
      <c r="B8" s="112" t="s">
        <v>193</v>
      </c>
      <c r="C8" s="113" t="s">
        <v>194</v>
      </c>
      <c r="D8" s="113" t="s">
        <v>194</v>
      </c>
      <c r="E8" s="113" t="s">
        <v>193</v>
      </c>
      <c r="F8" s="114" t="s">
        <v>194</v>
      </c>
      <c r="G8" s="113" t="s">
        <v>194</v>
      </c>
      <c r="H8" s="115" t="s">
        <v>193</v>
      </c>
      <c r="I8" s="115" t="s">
        <v>194</v>
      </c>
      <c r="J8" s="115" t="s">
        <v>194</v>
      </c>
      <c r="K8" s="113" t="s">
        <v>193</v>
      </c>
      <c r="L8" s="115" t="s">
        <v>194</v>
      </c>
      <c r="M8" s="115" t="s">
        <v>194</v>
      </c>
      <c r="N8" s="114" t="s">
        <v>193</v>
      </c>
      <c r="O8" s="116" t="s">
        <v>194</v>
      </c>
      <c r="P8" s="116" t="s">
        <v>194</v>
      </c>
    </row>
    <row r="9" spans="1:16" ht="21" customHeight="1" x14ac:dyDescent="0.55000000000000004">
      <c r="A9" s="117" t="s">
        <v>5</v>
      </c>
      <c r="B9" s="118">
        <v>70433573</v>
      </c>
      <c r="C9" s="119">
        <v>141343</v>
      </c>
      <c r="D9" s="119">
        <v>288379</v>
      </c>
      <c r="E9" s="119">
        <v>69941255</v>
      </c>
      <c r="F9" s="119">
        <v>140701.67515273925</v>
      </c>
      <c r="G9" s="119">
        <v>284767.82108074654</v>
      </c>
      <c r="H9" s="119">
        <v>71755164</v>
      </c>
      <c r="I9" s="119">
        <v>144277</v>
      </c>
      <c r="J9" s="119">
        <v>288456</v>
      </c>
      <c r="K9" s="120">
        <v>72826068</v>
      </c>
      <c r="L9" s="120">
        <v>145975.32593963033</v>
      </c>
      <c r="M9" s="120">
        <v>288316.16440807469</v>
      </c>
      <c r="N9" s="120">
        <v>73014790</v>
      </c>
      <c r="O9" s="120">
        <v>145761</v>
      </c>
      <c r="P9" s="121">
        <v>284147</v>
      </c>
    </row>
    <row r="10" spans="1:16" ht="21" customHeight="1" x14ac:dyDescent="0.55000000000000004">
      <c r="A10" s="122" t="s">
        <v>195</v>
      </c>
      <c r="B10" s="79">
        <v>36751202</v>
      </c>
      <c r="C10" s="83">
        <v>73751</v>
      </c>
      <c r="D10" s="83">
        <v>150472</v>
      </c>
      <c r="E10" s="83">
        <v>36629490</v>
      </c>
      <c r="F10" s="83">
        <v>73687.991486434024</v>
      </c>
      <c r="G10" s="123">
        <v>149138.01667698121</v>
      </c>
      <c r="H10" s="83">
        <v>37615805</v>
      </c>
      <c r="I10" s="83">
        <v>75634</v>
      </c>
      <c r="J10" s="83">
        <v>151216</v>
      </c>
      <c r="K10" s="124">
        <v>38084831</v>
      </c>
      <c r="L10" s="124">
        <v>76339</v>
      </c>
      <c r="M10" s="124">
        <v>150777</v>
      </c>
      <c r="N10" s="125">
        <v>37480729</v>
      </c>
      <c r="O10" s="125">
        <v>74823</v>
      </c>
      <c r="P10" s="126">
        <v>145862</v>
      </c>
    </row>
    <row r="11" spans="1:16" ht="21" customHeight="1" x14ac:dyDescent="0.55000000000000004">
      <c r="A11" s="127" t="s">
        <v>196</v>
      </c>
      <c r="B11" s="79">
        <v>33580609</v>
      </c>
      <c r="C11" s="83">
        <v>67388</v>
      </c>
      <c r="D11" s="83">
        <v>137490</v>
      </c>
      <c r="E11" s="83">
        <v>33430210</v>
      </c>
      <c r="F11" s="83">
        <v>67251.960916455602</v>
      </c>
      <c r="G11" s="123">
        <v>136112.05661053385</v>
      </c>
      <c r="H11" s="83">
        <v>34168723</v>
      </c>
      <c r="I11" s="83">
        <v>68703</v>
      </c>
      <c r="J11" s="83">
        <v>137358</v>
      </c>
      <c r="K11" s="124">
        <v>34934894</v>
      </c>
      <c r="L11" s="124">
        <v>70025</v>
      </c>
      <c r="M11" s="124">
        <v>138306</v>
      </c>
      <c r="N11" s="125">
        <v>33919099</v>
      </c>
      <c r="O11" s="125">
        <v>67713</v>
      </c>
      <c r="P11" s="126">
        <v>132001</v>
      </c>
    </row>
    <row r="12" spans="1:16" ht="21" customHeight="1" x14ac:dyDescent="0.55000000000000004">
      <c r="A12" s="127" t="s">
        <v>197</v>
      </c>
      <c r="B12" s="79">
        <v>3170593</v>
      </c>
      <c r="C12" s="83">
        <v>6363</v>
      </c>
      <c r="D12" s="83">
        <v>12981</v>
      </c>
      <c r="E12" s="83">
        <v>3199280</v>
      </c>
      <c r="F12" s="83">
        <v>6436.030569978414</v>
      </c>
      <c r="G12" s="123">
        <v>13025.960066447347</v>
      </c>
      <c r="H12" s="83">
        <v>3447082</v>
      </c>
      <c r="I12" s="83">
        <v>6931</v>
      </c>
      <c r="J12" s="83">
        <v>13857</v>
      </c>
      <c r="K12" s="124">
        <v>3149937</v>
      </c>
      <c r="L12" s="124">
        <v>6314</v>
      </c>
      <c r="M12" s="124">
        <v>12471</v>
      </c>
      <c r="N12" s="125">
        <v>3561630</v>
      </c>
      <c r="O12" s="125">
        <v>7110</v>
      </c>
      <c r="P12" s="126">
        <v>13861</v>
      </c>
    </row>
    <row r="13" spans="1:16" ht="21" customHeight="1" x14ac:dyDescent="0.55000000000000004">
      <c r="A13" s="122" t="s">
        <v>198</v>
      </c>
      <c r="B13" s="79">
        <v>25078233</v>
      </c>
      <c r="C13" s="83">
        <v>50326</v>
      </c>
      <c r="D13" s="83">
        <v>102679</v>
      </c>
      <c r="E13" s="83">
        <v>24561814</v>
      </c>
      <c r="F13" s="123">
        <v>49411.3005920469</v>
      </c>
      <c r="G13" s="123">
        <v>100004.12853001531</v>
      </c>
      <c r="H13" s="83">
        <v>25104950</v>
      </c>
      <c r="I13" s="83">
        <v>50478</v>
      </c>
      <c r="J13" s="83">
        <v>100922</v>
      </c>
      <c r="K13" s="124">
        <v>25512711</v>
      </c>
      <c r="L13" s="124">
        <v>51139</v>
      </c>
      <c r="M13" s="124">
        <v>101004</v>
      </c>
      <c r="N13" s="125">
        <v>26223934</v>
      </c>
      <c r="O13" s="125">
        <v>52351</v>
      </c>
      <c r="P13" s="126">
        <v>102054</v>
      </c>
    </row>
    <row r="14" spans="1:16" ht="21" customHeight="1" x14ac:dyDescent="0.55000000000000004">
      <c r="A14" s="122" t="s">
        <v>199</v>
      </c>
      <c r="B14" s="79">
        <v>511996</v>
      </c>
      <c r="C14" s="83">
        <v>1027</v>
      </c>
      <c r="D14" s="83">
        <v>2096</v>
      </c>
      <c r="E14" s="83">
        <v>538223</v>
      </c>
      <c r="F14" s="123">
        <v>1082.7497691560263</v>
      </c>
      <c r="G14" s="123">
        <v>2191.3903455913487</v>
      </c>
      <c r="H14" s="83">
        <v>574817</v>
      </c>
      <c r="I14" s="83">
        <v>1156</v>
      </c>
      <c r="J14" s="83">
        <v>2311</v>
      </c>
      <c r="K14" s="124">
        <v>591883</v>
      </c>
      <c r="L14" s="124">
        <v>1186</v>
      </c>
      <c r="M14" s="124">
        <v>2343</v>
      </c>
      <c r="N14" s="125">
        <v>622678</v>
      </c>
      <c r="O14" s="125">
        <v>1243</v>
      </c>
      <c r="P14" s="126">
        <v>2423</v>
      </c>
    </row>
    <row r="15" spans="1:16" ht="21" customHeight="1" x14ac:dyDescent="0.55000000000000004">
      <c r="A15" s="122" t="s">
        <v>200</v>
      </c>
      <c r="B15" s="79">
        <v>2804005</v>
      </c>
      <c r="C15" s="83">
        <v>5627</v>
      </c>
      <c r="D15" s="83">
        <v>11481</v>
      </c>
      <c r="E15" s="83">
        <v>2979173</v>
      </c>
      <c r="F15" s="123">
        <v>5993.2386353349202</v>
      </c>
      <c r="G15" s="123">
        <v>12129.788117650891</v>
      </c>
      <c r="H15" s="83">
        <v>3117074</v>
      </c>
      <c r="I15" s="83">
        <v>6267</v>
      </c>
      <c r="J15" s="83">
        <v>12531</v>
      </c>
      <c r="K15" s="124">
        <v>3132690</v>
      </c>
      <c r="L15" s="124">
        <v>6279</v>
      </c>
      <c r="M15" s="124">
        <v>12402</v>
      </c>
      <c r="N15" s="125">
        <v>3106666</v>
      </c>
      <c r="O15" s="125">
        <v>6202</v>
      </c>
      <c r="P15" s="126">
        <v>12090</v>
      </c>
    </row>
    <row r="16" spans="1:16" ht="21" customHeight="1" x14ac:dyDescent="0.55000000000000004">
      <c r="A16" s="128" t="s">
        <v>201</v>
      </c>
      <c r="B16" s="93">
        <v>0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9">
        <v>0</v>
      </c>
    </row>
    <row r="17" spans="1:16" ht="21" customHeight="1" x14ac:dyDescent="0.55000000000000004">
      <c r="A17" s="122" t="s">
        <v>202</v>
      </c>
      <c r="B17" s="79">
        <v>1029171</v>
      </c>
      <c r="C17" s="83">
        <v>2065</v>
      </c>
      <c r="D17" s="83">
        <v>4214</v>
      </c>
      <c r="E17" s="83">
        <v>1027660</v>
      </c>
      <c r="F17" s="123">
        <v>2067.356147490691</v>
      </c>
      <c r="G17" s="123">
        <v>4184.1470961857922</v>
      </c>
      <c r="H17" s="83">
        <v>1045788</v>
      </c>
      <c r="I17" s="83">
        <v>2103</v>
      </c>
      <c r="J17" s="83">
        <v>4204</v>
      </c>
      <c r="K17" s="124">
        <v>1131095</v>
      </c>
      <c r="L17" s="124">
        <v>2267</v>
      </c>
      <c r="M17" s="124">
        <v>4478</v>
      </c>
      <c r="N17" s="125">
        <v>1106912</v>
      </c>
      <c r="O17" s="125">
        <v>2210</v>
      </c>
      <c r="P17" s="126">
        <v>4308</v>
      </c>
    </row>
    <row r="18" spans="1:16" ht="21" customHeight="1" x14ac:dyDescent="0.55000000000000004">
      <c r="A18" s="130" t="s">
        <v>203</v>
      </c>
      <c r="B18" s="96">
        <v>4258966</v>
      </c>
      <c r="C18" s="131">
        <v>8547</v>
      </c>
      <c r="D18" s="131">
        <v>17438</v>
      </c>
      <c r="E18" s="131">
        <v>4204895</v>
      </c>
      <c r="F18" s="132">
        <v>8459.0385222766945</v>
      </c>
      <c r="G18" s="132">
        <v>17120.350314322008</v>
      </c>
      <c r="H18" s="131">
        <v>4296731</v>
      </c>
      <c r="I18" s="131">
        <v>8639</v>
      </c>
      <c r="J18" s="131">
        <v>17273</v>
      </c>
      <c r="K18" s="133">
        <v>4372858</v>
      </c>
      <c r="L18" s="133">
        <v>8765</v>
      </c>
      <c r="M18" s="133">
        <v>17312</v>
      </c>
      <c r="N18" s="134">
        <v>4473871</v>
      </c>
      <c r="O18" s="134">
        <v>8931</v>
      </c>
      <c r="P18" s="135">
        <v>17411</v>
      </c>
    </row>
    <row r="19" spans="1:16" ht="12" customHeight="1" x14ac:dyDescent="0.55000000000000004">
      <c r="A19" s="136" t="s">
        <v>204</v>
      </c>
    </row>
    <row r="20" spans="1:16" ht="12" customHeight="1" x14ac:dyDescent="0.55000000000000004">
      <c r="A20" s="105" t="s">
        <v>205</v>
      </c>
    </row>
    <row r="21" spans="1:16" ht="12" customHeight="1" x14ac:dyDescent="0.55000000000000004"/>
    <row r="22" spans="1:16" ht="12.5" x14ac:dyDescent="0.55000000000000004"/>
    <row r="23" spans="1:16" ht="12.5" x14ac:dyDescent="0.55000000000000004"/>
    <row r="24" spans="1:16" ht="12.5" x14ac:dyDescent="0.55000000000000004"/>
    <row r="25" spans="1:16" ht="12.5" x14ac:dyDescent="0.55000000000000004"/>
    <row r="26" spans="1:16" ht="12.5" x14ac:dyDescent="0.55000000000000004"/>
    <row r="27" spans="1:16" ht="12.5" x14ac:dyDescent="0.55000000000000004"/>
    <row r="28" spans="1:16" ht="12.5" x14ac:dyDescent="0.55000000000000004"/>
    <row r="29" spans="1:16" ht="12.5" x14ac:dyDescent="0.55000000000000004"/>
    <row r="30" spans="1:16" ht="12.5" x14ac:dyDescent="0.55000000000000004"/>
    <row r="31" spans="1:16" ht="12.5" x14ac:dyDescent="0.55000000000000004"/>
  </sheetData>
  <mergeCells count="17">
    <mergeCell ref="A1:H2"/>
    <mergeCell ref="A4:A8"/>
    <mergeCell ref="B5:B7"/>
    <mergeCell ref="C5:C7"/>
    <mergeCell ref="D5:D7"/>
    <mergeCell ref="E5:E7"/>
    <mergeCell ref="F5:F7"/>
    <mergeCell ref="G5:G7"/>
    <mergeCell ref="H5:H7"/>
    <mergeCell ref="O5:O7"/>
    <mergeCell ref="P5:P7"/>
    <mergeCell ref="I5:I7"/>
    <mergeCell ref="J5:J7"/>
    <mergeCell ref="K5:K7"/>
    <mergeCell ref="L5:L7"/>
    <mergeCell ref="M5:M7"/>
    <mergeCell ref="N5:N7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portrait" cellComments="asDisplayed" horizontalDpi="300" verticalDpi="300" r:id="rId1"/>
  <headerFooter differentOddEven="1">
    <evenHeader>&amp;R&amp;"ＭＳ 明朝,標準" 14 行財政</evenHead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4B90-51E5-49BA-8040-57B68970D8EA}">
  <sheetPr>
    <pageSetUpPr fitToPage="1"/>
  </sheetPr>
  <dimension ref="A1:H22"/>
  <sheetViews>
    <sheetView showGridLines="0" zoomScaleNormal="100" zoomScaleSheetLayoutView="100" zoomScalePageLayoutView="85" workbookViewId="0">
      <selection sqref="A1:D2"/>
    </sheetView>
  </sheetViews>
  <sheetFormatPr defaultColWidth="7.5" defaultRowHeight="7.75" customHeight="1" x14ac:dyDescent="0.55000000000000004"/>
  <cols>
    <col min="1" max="2" width="21" style="105" customWidth="1"/>
    <col min="3" max="3" width="22.5" style="105" customWidth="1"/>
    <col min="4" max="4" width="21" style="105" customWidth="1"/>
    <col min="5" max="5" width="19.5" style="105" customWidth="1"/>
    <col min="6" max="6" width="22.58203125" style="105" customWidth="1"/>
    <col min="7" max="7" width="21" style="105" customWidth="1"/>
    <col min="8" max="8" width="22.5" style="105" customWidth="1"/>
    <col min="9" max="9" width="10.25" style="105" bestFit="1" customWidth="1"/>
    <col min="10" max="16384" width="7.5" style="105"/>
  </cols>
  <sheetData>
    <row r="1" spans="1:8" ht="12" customHeight="1" x14ac:dyDescent="0.55000000000000004">
      <c r="A1" s="317" t="s">
        <v>206</v>
      </c>
      <c r="B1" s="317"/>
      <c r="C1" s="317"/>
      <c r="D1" s="317"/>
      <c r="E1" s="104"/>
      <c r="F1" s="104"/>
      <c r="G1" s="104"/>
      <c r="H1" s="104"/>
    </row>
    <row r="2" spans="1:8" ht="12" customHeight="1" x14ac:dyDescent="0.55000000000000004">
      <c r="A2" s="317"/>
      <c r="B2" s="317"/>
      <c r="C2" s="317"/>
      <c r="D2" s="317"/>
      <c r="E2" s="104"/>
      <c r="F2" s="104"/>
      <c r="G2" s="104"/>
      <c r="H2" s="104"/>
    </row>
    <row r="3" spans="1:8" ht="10.5" customHeight="1" x14ac:dyDescent="0.55000000000000004">
      <c r="A3" s="137"/>
      <c r="B3" s="137"/>
      <c r="C3" s="137"/>
      <c r="D3" s="137"/>
      <c r="E3" s="137"/>
      <c r="F3" s="137"/>
      <c r="G3" s="137"/>
      <c r="H3" s="137"/>
    </row>
    <row r="4" spans="1:8" ht="24" customHeight="1" x14ac:dyDescent="0.55000000000000004">
      <c r="A4" s="321" t="s">
        <v>108</v>
      </c>
      <c r="B4" s="70" t="s">
        <v>207</v>
      </c>
      <c r="C4" s="67" t="s">
        <v>208</v>
      </c>
      <c r="D4" s="138" t="s">
        <v>209</v>
      </c>
      <c r="E4" s="138" t="s">
        <v>210</v>
      </c>
      <c r="F4" s="70" t="s">
        <v>211</v>
      </c>
      <c r="G4" s="67" t="s">
        <v>212</v>
      </c>
      <c r="H4" s="138" t="s">
        <v>213</v>
      </c>
    </row>
    <row r="5" spans="1:8" ht="12" customHeight="1" x14ac:dyDescent="0.55000000000000004">
      <c r="A5" s="322"/>
      <c r="B5" s="139" t="s">
        <v>4</v>
      </c>
      <c r="C5" s="140" t="s">
        <v>4</v>
      </c>
      <c r="D5" s="139" t="s">
        <v>4</v>
      </c>
      <c r="E5" s="139" t="s">
        <v>4</v>
      </c>
      <c r="F5" s="75" t="s">
        <v>4</v>
      </c>
      <c r="G5" s="141" t="s">
        <v>4</v>
      </c>
      <c r="H5" s="142" t="s">
        <v>4</v>
      </c>
    </row>
    <row r="6" spans="1:8" ht="21" customHeight="1" x14ac:dyDescent="0.55000000000000004">
      <c r="A6" s="143" t="s">
        <v>214</v>
      </c>
      <c r="B6" s="144">
        <v>121264914</v>
      </c>
      <c r="C6" s="144">
        <v>126065537</v>
      </c>
      <c r="D6" s="145">
        <v>124962003</v>
      </c>
      <c r="E6" s="146">
        <v>123235273</v>
      </c>
      <c r="F6" s="144">
        <v>12505900</v>
      </c>
      <c r="G6" s="144">
        <v>13131773</v>
      </c>
      <c r="H6" s="147">
        <v>122609400</v>
      </c>
    </row>
    <row r="7" spans="1:8" ht="21" customHeight="1" x14ac:dyDescent="0.55000000000000004">
      <c r="A7" s="148" t="s">
        <v>215</v>
      </c>
      <c r="B7" s="149">
        <v>53287233</v>
      </c>
      <c r="C7" s="149">
        <v>55456469</v>
      </c>
      <c r="D7" s="149">
        <v>57877411</v>
      </c>
      <c r="E7" s="150">
        <v>60884106</v>
      </c>
      <c r="F7" s="149">
        <v>12075900</v>
      </c>
      <c r="G7" s="149">
        <v>7578317</v>
      </c>
      <c r="H7" s="151">
        <v>65381689</v>
      </c>
    </row>
    <row r="8" spans="1:8" ht="21" customHeight="1" x14ac:dyDescent="0.55000000000000004">
      <c r="A8" s="152" t="s">
        <v>216</v>
      </c>
      <c r="B8" s="149">
        <v>538846</v>
      </c>
      <c r="C8" s="149">
        <v>1684167</v>
      </c>
      <c r="D8" s="149">
        <v>2052890</v>
      </c>
      <c r="E8" s="150">
        <v>2023150</v>
      </c>
      <c r="F8" s="150">
        <v>78800</v>
      </c>
      <c r="G8" s="149">
        <v>112487</v>
      </c>
      <c r="H8" s="153">
        <v>1989463</v>
      </c>
    </row>
    <row r="9" spans="1:8" ht="21" customHeight="1" x14ac:dyDescent="0.55000000000000004">
      <c r="A9" s="152" t="s">
        <v>217</v>
      </c>
      <c r="B9" s="149">
        <v>5313001</v>
      </c>
      <c r="C9" s="149">
        <v>5151368</v>
      </c>
      <c r="D9" s="149">
        <v>4910420</v>
      </c>
      <c r="E9" s="150">
        <v>4400693</v>
      </c>
      <c r="F9" s="150">
        <v>251300</v>
      </c>
      <c r="G9" s="149">
        <v>736534</v>
      </c>
      <c r="H9" s="153">
        <v>3915459</v>
      </c>
    </row>
    <row r="10" spans="1:8" ht="21" customHeight="1" x14ac:dyDescent="0.55000000000000004">
      <c r="A10" s="152" t="s">
        <v>218</v>
      </c>
      <c r="B10" s="149">
        <v>5744558</v>
      </c>
      <c r="C10" s="149">
        <v>6107533</v>
      </c>
      <c r="D10" s="149">
        <v>7653949</v>
      </c>
      <c r="E10" s="150">
        <v>7217053</v>
      </c>
      <c r="F10" s="150">
        <v>453800</v>
      </c>
      <c r="G10" s="149">
        <v>942873</v>
      </c>
      <c r="H10" s="153">
        <v>6727980</v>
      </c>
    </row>
    <row r="11" spans="1:8" ht="21" customHeight="1" x14ac:dyDescent="0.55000000000000004">
      <c r="A11" s="152" t="s">
        <v>219</v>
      </c>
      <c r="B11" s="149">
        <v>22490750</v>
      </c>
      <c r="C11" s="149">
        <v>22039938</v>
      </c>
      <c r="D11" s="149">
        <v>22373485</v>
      </c>
      <c r="E11" s="150">
        <v>22401942</v>
      </c>
      <c r="F11" s="150">
        <v>6515400</v>
      </c>
      <c r="G11" s="149">
        <v>3095812</v>
      </c>
      <c r="H11" s="153">
        <v>25821530</v>
      </c>
    </row>
    <row r="12" spans="1:8" ht="21" customHeight="1" x14ac:dyDescent="0.55000000000000004">
      <c r="A12" s="152" t="s">
        <v>220</v>
      </c>
      <c r="B12" s="149">
        <v>1439259</v>
      </c>
      <c r="C12" s="149">
        <v>1731159</v>
      </c>
      <c r="D12" s="149">
        <v>1904413</v>
      </c>
      <c r="E12" s="150">
        <v>2165634</v>
      </c>
      <c r="F12" s="150">
        <v>578300</v>
      </c>
      <c r="G12" s="149">
        <v>265341</v>
      </c>
      <c r="H12" s="153">
        <v>2478593</v>
      </c>
    </row>
    <row r="13" spans="1:8" ht="21" customHeight="1" x14ac:dyDescent="0.55000000000000004">
      <c r="A13" s="152" t="s">
        <v>221</v>
      </c>
      <c r="B13" s="149">
        <v>2463906</v>
      </c>
      <c r="C13" s="149">
        <v>2553218</v>
      </c>
      <c r="D13" s="149">
        <v>2545560</v>
      </c>
      <c r="E13" s="150">
        <v>2524261</v>
      </c>
      <c r="F13" s="150">
        <v>454900</v>
      </c>
      <c r="G13" s="149">
        <v>288118</v>
      </c>
      <c r="H13" s="153">
        <v>2691043</v>
      </c>
    </row>
    <row r="14" spans="1:8" ht="21" customHeight="1" x14ac:dyDescent="0.55000000000000004">
      <c r="A14" s="152" t="s">
        <v>222</v>
      </c>
      <c r="B14" s="149">
        <v>15296912</v>
      </c>
      <c r="C14" s="149">
        <v>16189086</v>
      </c>
      <c r="D14" s="149">
        <v>16436694</v>
      </c>
      <c r="E14" s="150">
        <v>20151373</v>
      </c>
      <c r="F14" s="150">
        <v>3743400</v>
      </c>
      <c r="G14" s="149">
        <v>2137152</v>
      </c>
      <c r="H14" s="153">
        <v>21757621</v>
      </c>
    </row>
    <row r="15" spans="1:8" ht="21" customHeight="1" x14ac:dyDescent="0.55000000000000004">
      <c r="A15" s="154" t="s">
        <v>223</v>
      </c>
      <c r="B15" s="149">
        <v>0</v>
      </c>
      <c r="C15" s="149">
        <v>0</v>
      </c>
      <c r="D15" s="149">
        <v>0</v>
      </c>
      <c r="E15" s="150">
        <v>0</v>
      </c>
      <c r="F15" s="150">
        <v>0</v>
      </c>
      <c r="G15" s="149">
        <v>0</v>
      </c>
      <c r="H15" s="153">
        <v>0</v>
      </c>
    </row>
    <row r="16" spans="1:8" ht="21" customHeight="1" x14ac:dyDescent="0.55000000000000004">
      <c r="A16" s="154" t="s">
        <v>224</v>
      </c>
      <c r="B16" s="149">
        <v>67977682</v>
      </c>
      <c r="C16" s="149">
        <v>70609068</v>
      </c>
      <c r="D16" s="149">
        <v>67084592</v>
      </c>
      <c r="E16" s="150">
        <v>62351167</v>
      </c>
      <c r="F16" s="149">
        <v>430000</v>
      </c>
      <c r="G16" s="149">
        <v>5553456</v>
      </c>
      <c r="H16" s="151">
        <v>57227711</v>
      </c>
    </row>
    <row r="17" spans="1:8" ht="21" customHeight="1" x14ac:dyDescent="0.55000000000000004">
      <c r="A17" s="152" t="s">
        <v>225</v>
      </c>
      <c r="B17" s="149">
        <v>1219937</v>
      </c>
      <c r="C17" s="149">
        <v>847845</v>
      </c>
      <c r="D17" s="149">
        <v>545439</v>
      </c>
      <c r="E17" s="150">
        <v>308803</v>
      </c>
      <c r="F17" s="150">
        <v>0</v>
      </c>
      <c r="G17" s="149">
        <v>172828</v>
      </c>
      <c r="H17" s="153">
        <v>135975</v>
      </c>
    </row>
    <row r="18" spans="1:8" ht="21" customHeight="1" x14ac:dyDescent="0.55000000000000004">
      <c r="A18" s="152" t="s">
        <v>226</v>
      </c>
      <c r="B18" s="149">
        <v>0</v>
      </c>
      <c r="C18" s="149">
        <v>0</v>
      </c>
      <c r="D18" s="149">
        <v>0</v>
      </c>
      <c r="E18" s="150">
        <v>0</v>
      </c>
      <c r="F18" s="150">
        <v>0</v>
      </c>
      <c r="G18" s="150">
        <v>0</v>
      </c>
      <c r="H18" s="153">
        <v>0</v>
      </c>
    </row>
    <row r="19" spans="1:8" ht="21" customHeight="1" x14ac:dyDescent="0.55000000000000004">
      <c r="A19" s="155" t="s">
        <v>227</v>
      </c>
      <c r="B19" s="156">
        <v>66757745</v>
      </c>
      <c r="C19" s="156">
        <v>69761223</v>
      </c>
      <c r="D19" s="156">
        <v>66539153</v>
      </c>
      <c r="E19" s="157">
        <v>62042364</v>
      </c>
      <c r="F19" s="157">
        <v>430000</v>
      </c>
      <c r="G19" s="156">
        <v>5380628</v>
      </c>
      <c r="H19" s="158">
        <v>57091736</v>
      </c>
    </row>
    <row r="20" spans="1:8" ht="12" customHeight="1" x14ac:dyDescent="0.2">
      <c r="A20" s="136" t="s">
        <v>204</v>
      </c>
      <c r="B20" s="159"/>
      <c r="C20" s="159"/>
      <c r="D20" s="160"/>
      <c r="E20" s="136"/>
      <c r="F20" s="159"/>
      <c r="G20" s="159"/>
      <c r="H20" s="159"/>
    </row>
    <row r="21" spans="1:8" ht="12" customHeight="1" x14ac:dyDescent="0.55000000000000004">
      <c r="A21" s="159" t="s">
        <v>71</v>
      </c>
      <c r="B21" s="159"/>
      <c r="C21" s="159"/>
      <c r="D21" s="159"/>
      <c r="E21" s="159"/>
      <c r="F21" s="159"/>
      <c r="G21" s="159"/>
      <c r="H21" s="159"/>
    </row>
    <row r="22" spans="1:8" ht="12" customHeight="1" x14ac:dyDescent="0.55000000000000004"/>
  </sheetData>
  <mergeCells count="2">
    <mergeCell ref="A1:D2"/>
    <mergeCell ref="A4:A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3" orientation="landscape" cellComments="asDisplayed" horizontalDpi="300" verticalDpi="300" r:id="rId1"/>
  <headerFooter differentOddEven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E4C8-40C9-42EF-A707-FE0F624AB05E}">
  <sheetPr>
    <pageSetUpPr fitToPage="1"/>
  </sheetPr>
  <dimension ref="A1:M60"/>
  <sheetViews>
    <sheetView showGridLines="0" zoomScaleNormal="100" zoomScaleSheetLayoutView="100" zoomScalePageLayoutView="70" workbookViewId="0">
      <selection sqref="A1:E2"/>
    </sheetView>
  </sheetViews>
  <sheetFormatPr defaultColWidth="7.5" defaultRowHeight="7.75" customHeight="1" x14ac:dyDescent="0.55000000000000004"/>
  <cols>
    <col min="1" max="1" width="28.5" style="105" customWidth="1"/>
    <col min="2" max="2" width="15" style="105" customWidth="1"/>
    <col min="3" max="3" width="13.5" style="105" customWidth="1"/>
    <col min="4" max="4" width="15" style="105" customWidth="1"/>
    <col min="5" max="5" width="13.5" style="105" customWidth="1"/>
    <col min="6" max="6" width="15" style="105" customWidth="1"/>
    <col min="7" max="7" width="13.5" style="105" customWidth="1"/>
    <col min="8" max="8" width="15" style="105" customWidth="1"/>
    <col min="9" max="9" width="13.5" style="105" customWidth="1"/>
    <col min="10" max="10" width="15" style="105" customWidth="1"/>
    <col min="11" max="11" width="13.5" style="105" customWidth="1"/>
    <col min="12" max="14" width="4" style="105" customWidth="1"/>
    <col min="15" max="16384" width="7.5" style="105"/>
  </cols>
  <sheetData>
    <row r="1" spans="1:13" ht="12" customHeight="1" x14ac:dyDescent="0.55000000000000004">
      <c r="A1" s="317" t="s">
        <v>228</v>
      </c>
      <c r="B1" s="317"/>
      <c r="C1" s="317"/>
      <c r="D1" s="317"/>
      <c r="E1" s="317"/>
      <c r="F1" s="104"/>
      <c r="G1" s="104"/>
      <c r="H1" s="104"/>
      <c r="I1" s="104"/>
      <c r="J1" s="104"/>
      <c r="K1" s="104"/>
    </row>
    <row r="2" spans="1:13" s="161" customFormat="1" ht="12" customHeight="1" x14ac:dyDescent="0.55000000000000004">
      <c r="A2" s="317"/>
      <c r="B2" s="317"/>
      <c r="C2" s="317"/>
      <c r="D2" s="317"/>
      <c r="E2" s="317"/>
      <c r="F2" s="104"/>
      <c r="G2" s="104"/>
      <c r="H2" s="104"/>
      <c r="I2" s="104"/>
      <c r="J2" s="104"/>
      <c r="K2" s="104"/>
      <c r="L2" s="104"/>
      <c r="M2" s="104"/>
    </row>
    <row r="3" spans="1:13" ht="12" customHeight="1" x14ac:dyDescent="0.55000000000000004"/>
    <row r="4" spans="1:13" ht="12" customHeight="1" x14ac:dyDescent="0.55000000000000004">
      <c r="A4" s="321" t="s">
        <v>108</v>
      </c>
      <c r="B4" s="336" t="s">
        <v>229</v>
      </c>
      <c r="C4" s="337"/>
      <c r="D4" s="336" t="s">
        <v>82</v>
      </c>
      <c r="E4" s="337"/>
      <c r="F4" s="336" t="s">
        <v>84</v>
      </c>
      <c r="G4" s="337"/>
      <c r="H4" s="336" t="s">
        <v>88</v>
      </c>
      <c r="I4" s="337"/>
      <c r="J4" s="336" t="s">
        <v>92</v>
      </c>
      <c r="K4" s="337"/>
    </row>
    <row r="5" spans="1:13" ht="12" customHeight="1" x14ac:dyDescent="0.55000000000000004">
      <c r="A5" s="335"/>
      <c r="B5" s="162" t="s">
        <v>230</v>
      </c>
      <c r="C5" s="138" t="s">
        <v>231</v>
      </c>
      <c r="D5" s="68" t="s">
        <v>230</v>
      </c>
      <c r="E5" s="138" t="s">
        <v>231</v>
      </c>
      <c r="F5" s="69" t="s">
        <v>230</v>
      </c>
      <c r="G5" s="67" t="s">
        <v>231</v>
      </c>
      <c r="H5" s="68" t="s">
        <v>230</v>
      </c>
      <c r="I5" s="67" t="s">
        <v>231</v>
      </c>
      <c r="J5" s="68" t="s">
        <v>230</v>
      </c>
      <c r="K5" s="138" t="s">
        <v>231</v>
      </c>
    </row>
    <row r="6" spans="1:13" ht="12" customHeight="1" x14ac:dyDescent="0.55000000000000004">
      <c r="A6" s="322"/>
      <c r="B6" s="163" t="s">
        <v>4</v>
      </c>
      <c r="C6" s="139" t="s">
        <v>4</v>
      </c>
      <c r="D6" s="163" t="s">
        <v>4</v>
      </c>
      <c r="E6" s="139" t="s">
        <v>4</v>
      </c>
      <c r="F6" s="164" t="s">
        <v>4</v>
      </c>
      <c r="G6" s="140" t="s">
        <v>4</v>
      </c>
      <c r="H6" s="162" t="s">
        <v>4</v>
      </c>
      <c r="I6" s="141" t="s">
        <v>4</v>
      </c>
      <c r="J6" s="162" t="s">
        <v>4</v>
      </c>
      <c r="K6" s="142" t="s">
        <v>4</v>
      </c>
    </row>
    <row r="7" spans="1:13" ht="9" customHeight="1" x14ac:dyDescent="0.55000000000000004">
      <c r="A7" s="339" t="s">
        <v>232</v>
      </c>
      <c r="B7" s="332">
        <v>214011388</v>
      </c>
      <c r="C7" s="327">
        <v>107653156</v>
      </c>
      <c r="D7" s="327">
        <v>194271125</v>
      </c>
      <c r="E7" s="327">
        <v>117126008</v>
      </c>
      <c r="F7" s="327">
        <v>193467227</v>
      </c>
      <c r="G7" s="341">
        <v>118615057</v>
      </c>
      <c r="H7" s="327">
        <v>193073578</v>
      </c>
      <c r="I7" s="343">
        <v>123027500</v>
      </c>
      <c r="J7" s="327">
        <v>200169732</v>
      </c>
      <c r="K7" s="333">
        <v>125682312</v>
      </c>
    </row>
    <row r="8" spans="1:13" ht="9" customHeight="1" x14ac:dyDescent="0.55000000000000004">
      <c r="A8" s="340"/>
      <c r="B8" s="326"/>
      <c r="C8" s="323"/>
      <c r="D8" s="323"/>
      <c r="E8" s="323"/>
      <c r="F8" s="323"/>
      <c r="G8" s="342"/>
      <c r="H8" s="323"/>
      <c r="I8" s="344"/>
      <c r="J8" s="323"/>
      <c r="K8" s="334"/>
    </row>
    <row r="9" spans="1:13" ht="14.15" customHeight="1" x14ac:dyDescent="0.55000000000000004">
      <c r="A9" s="154" t="s">
        <v>6</v>
      </c>
      <c r="B9" s="150">
        <v>70433573</v>
      </c>
      <c r="C9" s="150">
        <v>70433573</v>
      </c>
      <c r="D9" s="150">
        <v>69941255</v>
      </c>
      <c r="E9" s="150">
        <v>69941255</v>
      </c>
      <c r="F9" s="150">
        <v>71755164</v>
      </c>
      <c r="G9" s="150">
        <v>71755164</v>
      </c>
      <c r="H9" s="150">
        <v>72826068</v>
      </c>
      <c r="I9" s="150">
        <v>72826068</v>
      </c>
      <c r="J9" s="150">
        <v>73014790</v>
      </c>
      <c r="K9" s="153">
        <v>73014790</v>
      </c>
    </row>
    <row r="10" spans="1:13" ht="14.15" customHeight="1" x14ac:dyDescent="0.55000000000000004">
      <c r="A10" s="154" t="s">
        <v>7</v>
      </c>
      <c r="B10" s="150">
        <v>830471</v>
      </c>
      <c r="C10" s="150">
        <v>830471</v>
      </c>
      <c r="D10" s="150">
        <v>845342</v>
      </c>
      <c r="E10" s="150">
        <v>845342</v>
      </c>
      <c r="F10" s="150">
        <v>875088</v>
      </c>
      <c r="G10" s="150">
        <v>875088</v>
      </c>
      <c r="H10" s="150">
        <v>882324</v>
      </c>
      <c r="I10" s="150">
        <v>882324</v>
      </c>
      <c r="J10" s="150">
        <v>854838</v>
      </c>
      <c r="K10" s="153">
        <v>854838</v>
      </c>
    </row>
    <row r="11" spans="1:13" ht="14.15" customHeight="1" x14ac:dyDescent="0.55000000000000004">
      <c r="A11" s="154" t="s">
        <v>8</v>
      </c>
      <c r="B11" s="150">
        <v>64001</v>
      </c>
      <c r="C11" s="150">
        <v>64001</v>
      </c>
      <c r="D11" s="150">
        <v>54039</v>
      </c>
      <c r="E11" s="150">
        <v>54039</v>
      </c>
      <c r="F11" s="150">
        <v>51599</v>
      </c>
      <c r="G11" s="150">
        <v>51599</v>
      </c>
      <c r="H11" s="150">
        <v>41678</v>
      </c>
      <c r="I11" s="150">
        <v>41678</v>
      </c>
      <c r="J11" s="150">
        <v>47497</v>
      </c>
      <c r="K11" s="153">
        <v>47497</v>
      </c>
    </row>
    <row r="12" spans="1:13" ht="14.15" customHeight="1" x14ac:dyDescent="0.55000000000000004">
      <c r="A12" s="154" t="s">
        <v>9</v>
      </c>
      <c r="B12" s="150">
        <v>383539</v>
      </c>
      <c r="C12" s="150">
        <v>383539</v>
      </c>
      <c r="D12" s="150">
        <v>558943</v>
      </c>
      <c r="E12" s="150">
        <v>558943</v>
      </c>
      <c r="F12" s="150">
        <v>521297</v>
      </c>
      <c r="G12" s="150">
        <v>521297</v>
      </c>
      <c r="H12" s="150">
        <v>590592</v>
      </c>
      <c r="I12" s="150">
        <v>590592</v>
      </c>
      <c r="J12" s="150">
        <v>801680</v>
      </c>
      <c r="K12" s="153">
        <v>801680</v>
      </c>
    </row>
    <row r="13" spans="1:13" ht="14.15" customHeight="1" x14ac:dyDescent="0.55000000000000004">
      <c r="A13" s="154" t="s">
        <v>233</v>
      </c>
      <c r="B13" s="150">
        <v>467651</v>
      </c>
      <c r="C13" s="150">
        <v>467651</v>
      </c>
      <c r="D13" s="150">
        <v>705728</v>
      </c>
      <c r="E13" s="150">
        <v>705728</v>
      </c>
      <c r="F13" s="150">
        <v>416612</v>
      </c>
      <c r="G13" s="150">
        <v>416612</v>
      </c>
      <c r="H13" s="150">
        <v>706652</v>
      </c>
      <c r="I13" s="150">
        <v>706652</v>
      </c>
      <c r="J13" s="150">
        <v>1203645</v>
      </c>
      <c r="K13" s="153">
        <v>1203645</v>
      </c>
    </row>
    <row r="14" spans="1:13" ht="14.15" customHeight="1" x14ac:dyDescent="0.55000000000000004">
      <c r="A14" s="154" t="s">
        <v>12</v>
      </c>
      <c r="B14" s="150">
        <v>9732169</v>
      </c>
      <c r="C14" s="150">
        <v>9732169</v>
      </c>
      <c r="D14" s="150">
        <v>10698154</v>
      </c>
      <c r="E14" s="150">
        <v>10698154</v>
      </c>
      <c r="F14" s="150">
        <v>11374423</v>
      </c>
      <c r="G14" s="150">
        <v>11374423</v>
      </c>
      <c r="H14" s="150">
        <v>11311518</v>
      </c>
      <c r="I14" s="150">
        <v>11311518</v>
      </c>
      <c r="J14" s="150">
        <v>11756680</v>
      </c>
      <c r="K14" s="153">
        <v>11756680</v>
      </c>
    </row>
    <row r="15" spans="1:13" ht="14.15" customHeight="1" x14ac:dyDescent="0.55000000000000004">
      <c r="A15" s="154" t="s">
        <v>13</v>
      </c>
      <c r="B15" s="150">
        <v>6231</v>
      </c>
      <c r="C15" s="150">
        <v>6231</v>
      </c>
      <c r="D15" s="150">
        <v>7582</v>
      </c>
      <c r="E15" s="150">
        <v>7582</v>
      </c>
      <c r="F15" s="150">
        <v>7563</v>
      </c>
      <c r="G15" s="150">
        <v>7563</v>
      </c>
      <c r="H15" s="150">
        <v>7380</v>
      </c>
      <c r="I15" s="150">
        <v>7380</v>
      </c>
      <c r="J15" s="150">
        <v>7557</v>
      </c>
      <c r="K15" s="153">
        <v>7557</v>
      </c>
    </row>
    <row r="16" spans="1:13" ht="14.15" customHeight="1" x14ac:dyDescent="0.55000000000000004">
      <c r="A16" s="154" t="s">
        <v>14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65">
        <v>0</v>
      </c>
      <c r="K16" s="153">
        <v>0</v>
      </c>
    </row>
    <row r="17" spans="1:11" ht="14.15" customHeight="1" x14ac:dyDescent="0.55000000000000004">
      <c r="A17" s="154" t="s">
        <v>15</v>
      </c>
      <c r="B17" s="150">
        <v>22</v>
      </c>
      <c r="C17" s="150">
        <v>22</v>
      </c>
      <c r="D17" s="150">
        <v>1</v>
      </c>
      <c r="E17" s="150">
        <v>1</v>
      </c>
      <c r="F17" s="150">
        <v>2892</v>
      </c>
      <c r="G17" s="150">
        <v>2892</v>
      </c>
      <c r="H17" s="150">
        <v>10060</v>
      </c>
      <c r="I17" s="150">
        <v>10060</v>
      </c>
      <c r="J17" s="150">
        <v>0</v>
      </c>
      <c r="K17" s="153">
        <v>0</v>
      </c>
    </row>
    <row r="18" spans="1:11" ht="14.15" customHeight="1" x14ac:dyDescent="0.55000000000000004">
      <c r="A18" s="154" t="s">
        <v>234</v>
      </c>
      <c r="B18" s="150">
        <v>100418</v>
      </c>
      <c r="C18" s="150">
        <v>100418</v>
      </c>
      <c r="D18" s="150">
        <v>106018</v>
      </c>
      <c r="E18" s="150">
        <v>106018</v>
      </c>
      <c r="F18" s="150">
        <v>130628</v>
      </c>
      <c r="G18" s="150">
        <v>130628</v>
      </c>
      <c r="H18" s="150">
        <v>143187</v>
      </c>
      <c r="I18" s="150">
        <v>143187</v>
      </c>
      <c r="J18" s="150">
        <v>164622</v>
      </c>
      <c r="K18" s="153">
        <v>164622</v>
      </c>
    </row>
    <row r="19" spans="1:11" ht="14.15" customHeight="1" x14ac:dyDescent="0.55000000000000004">
      <c r="A19" s="166" t="s">
        <v>235</v>
      </c>
      <c r="B19" s="150">
        <v>289650</v>
      </c>
      <c r="C19" s="150">
        <v>289650</v>
      </c>
      <c r="D19" s="150">
        <v>565016</v>
      </c>
      <c r="E19" s="150">
        <v>565016</v>
      </c>
      <c r="F19" s="150">
        <v>685542</v>
      </c>
      <c r="G19" s="150">
        <v>685542</v>
      </c>
      <c r="H19" s="150">
        <v>746591</v>
      </c>
      <c r="I19" s="150">
        <v>746591</v>
      </c>
      <c r="J19" s="150">
        <v>825199</v>
      </c>
      <c r="K19" s="153">
        <v>825199</v>
      </c>
    </row>
    <row r="20" spans="1:11" ht="14.15" customHeight="1" x14ac:dyDescent="0.55000000000000004">
      <c r="A20" s="154" t="s">
        <v>17</v>
      </c>
      <c r="B20" s="150">
        <v>480072</v>
      </c>
      <c r="C20" s="150">
        <v>480072</v>
      </c>
      <c r="D20" s="150">
        <v>792761</v>
      </c>
      <c r="E20" s="150">
        <v>792761</v>
      </c>
      <c r="F20" s="150">
        <v>532127</v>
      </c>
      <c r="G20" s="150">
        <v>532127</v>
      </c>
      <c r="H20" s="150">
        <v>497484</v>
      </c>
      <c r="I20" s="150">
        <v>497484</v>
      </c>
      <c r="J20" s="150">
        <v>2801287</v>
      </c>
      <c r="K20" s="153">
        <v>2801287</v>
      </c>
    </row>
    <row r="21" spans="1:11" ht="14.15" customHeight="1" x14ac:dyDescent="0.55000000000000004">
      <c r="A21" s="154" t="s">
        <v>18</v>
      </c>
      <c r="B21" s="150">
        <v>7691459</v>
      </c>
      <c r="C21" s="150">
        <v>7691459</v>
      </c>
      <c r="D21" s="150">
        <v>11581362</v>
      </c>
      <c r="E21" s="150">
        <v>11581362</v>
      </c>
      <c r="F21" s="150">
        <v>12038180</v>
      </c>
      <c r="G21" s="150">
        <v>12038180</v>
      </c>
      <c r="H21" s="150">
        <v>12815872</v>
      </c>
      <c r="I21" s="150">
        <v>12815872</v>
      </c>
      <c r="J21" s="150">
        <v>14118890</v>
      </c>
      <c r="K21" s="153">
        <v>14118890</v>
      </c>
    </row>
    <row r="22" spans="1:11" ht="14.15" customHeight="1" x14ac:dyDescent="0.55000000000000004">
      <c r="A22" s="154" t="s">
        <v>19</v>
      </c>
      <c r="B22" s="150">
        <v>56407</v>
      </c>
      <c r="C22" s="150">
        <v>56407</v>
      </c>
      <c r="D22" s="150">
        <v>54397</v>
      </c>
      <c r="E22" s="150">
        <v>54397</v>
      </c>
      <c r="F22" s="150">
        <v>49480</v>
      </c>
      <c r="G22" s="150">
        <v>49480</v>
      </c>
      <c r="H22" s="150">
        <v>44454</v>
      </c>
      <c r="I22" s="150">
        <v>44454</v>
      </c>
      <c r="J22" s="150">
        <v>42074</v>
      </c>
      <c r="K22" s="153">
        <v>42074</v>
      </c>
    </row>
    <row r="23" spans="1:11" ht="14.15" customHeight="1" x14ac:dyDescent="0.55000000000000004">
      <c r="A23" s="154" t="s">
        <v>20</v>
      </c>
      <c r="B23" s="150">
        <v>673369</v>
      </c>
      <c r="C23" s="150">
        <v>0</v>
      </c>
      <c r="D23" s="150">
        <v>836912</v>
      </c>
      <c r="E23" s="150">
        <v>0</v>
      </c>
      <c r="F23" s="150">
        <v>961666</v>
      </c>
      <c r="G23" s="150">
        <v>0</v>
      </c>
      <c r="H23" s="150">
        <v>950639</v>
      </c>
      <c r="I23" s="150">
        <v>0</v>
      </c>
      <c r="J23" s="150">
        <v>851891</v>
      </c>
      <c r="K23" s="153">
        <v>0</v>
      </c>
    </row>
    <row r="24" spans="1:11" ht="14.15" customHeight="1" x14ac:dyDescent="0.55000000000000004">
      <c r="A24" s="154" t="s">
        <v>236</v>
      </c>
      <c r="B24" s="150">
        <v>2019418</v>
      </c>
      <c r="C24" s="150">
        <v>546585</v>
      </c>
      <c r="D24" s="150">
        <v>2148174</v>
      </c>
      <c r="E24" s="150">
        <v>550629</v>
      </c>
      <c r="F24" s="150">
        <v>2217644</v>
      </c>
      <c r="G24" s="150">
        <v>546351</v>
      </c>
      <c r="H24" s="150">
        <v>2275145</v>
      </c>
      <c r="I24" s="150">
        <v>546300</v>
      </c>
      <c r="J24" s="150">
        <v>2256023</v>
      </c>
      <c r="K24" s="153">
        <v>543044</v>
      </c>
    </row>
    <row r="25" spans="1:11" ht="14.15" customHeight="1" x14ac:dyDescent="0.55000000000000004">
      <c r="A25" s="154" t="s">
        <v>237</v>
      </c>
      <c r="B25" s="150">
        <v>959723</v>
      </c>
      <c r="C25" s="150">
        <v>0</v>
      </c>
      <c r="D25" s="150">
        <v>957679</v>
      </c>
      <c r="E25" s="150">
        <v>0</v>
      </c>
      <c r="F25" s="150">
        <v>943644</v>
      </c>
      <c r="G25" s="150">
        <v>0</v>
      </c>
      <c r="H25" s="150">
        <v>938659</v>
      </c>
      <c r="I25" s="150">
        <v>0</v>
      </c>
      <c r="J25" s="150">
        <v>959131</v>
      </c>
      <c r="K25" s="153">
        <v>0</v>
      </c>
    </row>
    <row r="26" spans="1:11" ht="14.15" customHeight="1" x14ac:dyDescent="0.55000000000000004">
      <c r="A26" s="154" t="s">
        <v>22</v>
      </c>
      <c r="B26" s="150">
        <v>88552577</v>
      </c>
      <c r="C26" s="150">
        <v>3918833</v>
      </c>
      <c r="D26" s="150">
        <v>55488316</v>
      </c>
      <c r="E26" s="150">
        <v>4528094</v>
      </c>
      <c r="F26" s="150">
        <v>50006861</v>
      </c>
      <c r="G26" s="150">
        <v>4097981</v>
      </c>
      <c r="H26" s="150">
        <v>47885119</v>
      </c>
      <c r="I26" s="150">
        <v>8733374</v>
      </c>
      <c r="J26" s="150">
        <v>47024691</v>
      </c>
      <c r="K26" s="153">
        <v>6753979</v>
      </c>
    </row>
    <row r="27" spans="1:11" ht="14.15" customHeight="1" x14ac:dyDescent="0.55000000000000004">
      <c r="A27" s="154" t="s">
        <v>23</v>
      </c>
      <c r="B27" s="150">
        <v>11591260</v>
      </c>
      <c r="C27" s="150">
        <v>25474</v>
      </c>
      <c r="D27" s="150">
        <v>12193472</v>
      </c>
      <c r="E27" s="150">
        <v>134558</v>
      </c>
      <c r="F27" s="150">
        <v>12753151</v>
      </c>
      <c r="G27" s="150">
        <v>20412</v>
      </c>
      <c r="H27" s="150">
        <v>13844998</v>
      </c>
      <c r="I27" s="150">
        <v>46570</v>
      </c>
      <c r="J27" s="150">
        <v>14673592</v>
      </c>
      <c r="K27" s="153">
        <v>26002</v>
      </c>
    </row>
    <row r="28" spans="1:11" ht="14.15" customHeight="1" x14ac:dyDescent="0.55000000000000004">
      <c r="A28" s="154" t="s">
        <v>24</v>
      </c>
      <c r="B28" s="150">
        <v>97643</v>
      </c>
      <c r="C28" s="150">
        <v>28272</v>
      </c>
      <c r="D28" s="150">
        <v>129711</v>
      </c>
      <c r="E28" s="150">
        <v>57108</v>
      </c>
      <c r="F28" s="150">
        <v>139594</v>
      </c>
      <c r="G28" s="150">
        <v>66692</v>
      </c>
      <c r="H28" s="150">
        <v>248317</v>
      </c>
      <c r="I28" s="150">
        <v>174143</v>
      </c>
      <c r="J28" s="150">
        <v>167221</v>
      </c>
      <c r="K28" s="153">
        <v>89298</v>
      </c>
    </row>
    <row r="29" spans="1:11" ht="14.15" customHeight="1" x14ac:dyDescent="0.55000000000000004">
      <c r="A29" s="154" t="s">
        <v>25</v>
      </c>
      <c r="B29" s="150">
        <v>249659</v>
      </c>
      <c r="C29" s="150">
        <v>98889</v>
      </c>
      <c r="D29" s="150">
        <v>278056</v>
      </c>
      <c r="E29" s="150">
        <v>235546</v>
      </c>
      <c r="F29" s="150">
        <v>368082</v>
      </c>
      <c r="G29" s="150">
        <v>152825</v>
      </c>
      <c r="H29" s="150">
        <v>202604</v>
      </c>
      <c r="I29" s="150">
        <v>164764</v>
      </c>
      <c r="J29" s="150">
        <v>148421</v>
      </c>
      <c r="K29" s="153">
        <v>136648</v>
      </c>
    </row>
    <row r="30" spans="1:11" ht="14.15" customHeight="1" x14ac:dyDescent="0.55000000000000004">
      <c r="A30" s="154" t="s">
        <v>26</v>
      </c>
      <c r="B30" s="150">
        <v>1546204</v>
      </c>
      <c r="C30" s="150">
        <v>980320</v>
      </c>
      <c r="D30" s="150">
        <v>1577122</v>
      </c>
      <c r="E30" s="150">
        <v>806143</v>
      </c>
      <c r="F30" s="150">
        <v>3518057</v>
      </c>
      <c r="G30" s="150">
        <v>3112709</v>
      </c>
      <c r="H30" s="150">
        <v>3213240</v>
      </c>
      <c r="I30" s="150">
        <v>2862438</v>
      </c>
      <c r="J30" s="150">
        <v>5012856</v>
      </c>
      <c r="K30" s="153">
        <v>4413794</v>
      </c>
    </row>
    <row r="31" spans="1:11" ht="14.15" customHeight="1" x14ac:dyDescent="0.55000000000000004">
      <c r="A31" s="154" t="s">
        <v>27</v>
      </c>
      <c r="B31" s="150">
        <v>6205916</v>
      </c>
      <c r="C31" s="150">
        <v>5803257</v>
      </c>
      <c r="D31" s="150">
        <v>6740299</v>
      </c>
      <c r="E31" s="150">
        <v>5914527</v>
      </c>
      <c r="F31" s="150">
        <v>9855962</v>
      </c>
      <c r="G31" s="150">
        <v>9217601</v>
      </c>
      <c r="H31" s="150">
        <v>9601566</v>
      </c>
      <c r="I31" s="150">
        <v>8165594</v>
      </c>
      <c r="J31" s="150">
        <v>7762826</v>
      </c>
      <c r="K31" s="153">
        <v>6601964</v>
      </c>
    </row>
    <row r="32" spans="1:11" ht="14.15" customHeight="1" x14ac:dyDescent="0.55000000000000004">
      <c r="A32" s="154" t="s">
        <v>28</v>
      </c>
      <c r="B32" s="150">
        <v>2163756</v>
      </c>
      <c r="C32" s="150">
        <v>665863</v>
      </c>
      <c r="D32" s="150">
        <v>2695986</v>
      </c>
      <c r="E32" s="150">
        <v>878805</v>
      </c>
      <c r="F32" s="150">
        <v>4562071</v>
      </c>
      <c r="G32" s="150">
        <v>819891</v>
      </c>
      <c r="H32" s="150">
        <v>3973231</v>
      </c>
      <c r="I32" s="150">
        <v>770457</v>
      </c>
      <c r="J32" s="150">
        <v>5220721</v>
      </c>
      <c r="K32" s="153">
        <v>1048824</v>
      </c>
    </row>
    <row r="33" spans="1:11" ht="13.5" customHeight="1" x14ac:dyDescent="0.55000000000000004">
      <c r="A33" s="167" t="s">
        <v>238</v>
      </c>
      <c r="B33" s="157">
        <v>9416200</v>
      </c>
      <c r="C33" s="157">
        <v>5050000</v>
      </c>
      <c r="D33" s="157">
        <v>15314800</v>
      </c>
      <c r="E33" s="157">
        <v>8110000</v>
      </c>
      <c r="F33" s="157">
        <v>9699900</v>
      </c>
      <c r="G33" s="157">
        <v>2140000</v>
      </c>
      <c r="H33" s="157">
        <v>9316200</v>
      </c>
      <c r="I33" s="157">
        <v>940000</v>
      </c>
      <c r="J33" s="157">
        <v>10453600</v>
      </c>
      <c r="K33" s="158">
        <v>430000</v>
      </c>
    </row>
    <row r="34" spans="1:11" ht="11.25" customHeight="1" x14ac:dyDescent="0.55000000000000004">
      <c r="A34" s="168"/>
      <c r="B34" s="150"/>
      <c r="C34" s="150"/>
      <c r="D34" s="150"/>
      <c r="E34" s="150"/>
      <c r="F34" s="169"/>
      <c r="G34" s="169"/>
      <c r="H34" s="150"/>
      <c r="I34" s="150"/>
      <c r="J34" s="150"/>
      <c r="K34" s="150"/>
    </row>
    <row r="35" spans="1:11" ht="11.25" customHeight="1" x14ac:dyDescent="0.55000000000000004">
      <c r="A35" s="168"/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12" customHeight="1" x14ac:dyDescent="0.55000000000000004">
      <c r="A36" s="321" t="s">
        <v>108</v>
      </c>
      <c r="B36" s="336" t="s">
        <v>229</v>
      </c>
      <c r="C36" s="337"/>
      <c r="D36" s="336" t="s">
        <v>82</v>
      </c>
      <c r="E36" s="337"/>
      <c r="F36" s="336" t="s">
        <v>84</v>
      </c>
      <c r="G36" s="337"/>
      <c r="H36" s="336" t="s">
        <v>88</v>
      </c>
      <c r="I36" s="338"/>
      <c r="J36" s="336" t="s">
        <v>92</v>
      </c>
      <c r="K36" s="337"/>
    </row>
    <row r="37" spans="1:11" ht="12" customHeight="1" x14ac:dyDescent="0.55000000000000004">
      <c r="A37" s="335"/>
      <c r="B37" s="162" t="s">
        <v>230</v>
      </c>
      <c r="C37" s="138" t="s">
        <v>231</v>
      </c>
      <c r="D37" s="68" t="s">
        <v>230</v>
      </c>
      <c r="E37" s="138" t="s">
        <v>231</v>
      </c>
      <c r="F37" s="69" t="s">
        <v>230</v>
      </c>
      <c r="G37" s="67" t="s">
        <v>231</v>
      </c>
      <c r="H37" s="68" t="s">
        <v>230</v>
      </c>
      <c r="I37" s="67" t="s">
        <v>231</v>
      </c>
      <c r="J37" s="68" t="s">
        <v>230</v>
      </c>
      <c r="K37" s="138" t="s">
        <v>231</v>
      </c>
    </row>
    <row r="38" spans="1:11" ht="12" customHeight="1" x14ac:dyDescent="0.55000000000000004">
      <c r="A38" s="322"/>
      <c r="B38" s="163" t="s">
        <v>4</v>
      </c>
      <c r="C38" s="139" t="s">
        <v>4</v>
      </c>
      <c r="D38" s="163" t="s">
        <v>4</v>
      </c>
      <c r="E38" s="139" t="s">
        <v>4</v>
      </c>
      <c r="F38" s="164" t="s">
        <v>4</v>
      </c>
      <c r="G38" s="140" t="s">
        <v>4</v>
      </c>
      <c r="H38" s="162" t="s">
        <v>4</v>
      </c>
      <c r="I38" s="141" t="s">
        <v>4</v>
      </c>
      <c r="J38" s="162" t="s">
        <v>4</v>
      </c>
      <c r="K38" s="142" t="s">
        <v>4</v>
      </c>
    </row>
    <row r="39" spans="1:11" ht="9" customHeight="1" x14ac:dyDescent="0.55000000000000004">
      <c r="A39" s="330" t="s">
        <v>239</v>
      </c>
      <c r="B39" s="332">
        <v>207271089</v>
      </c>
      <c r="C39" s="327">
        <v>100912857</v>
      </c>
      <c r="D39" s="327">
        <v>184415163</v>
      </c>
      <c r="E39" s="327">
        <v>107270046</v>
      </c>
      <c r="F39" s="327">
        <v>183865661</v>
      </c>
      <c r="G39" s="327">
        <v>109013491</v>
      </c>
      <c r="H39" s="327">
        <v>185310752</v>
      </c>
      <c r="I39" s="327">
        <v>115264674</v>
      </c>
      <c r="J39" s="327">
        <v>192763852</v>
      </c>
      <c r="K39" s="328">
        <v>118276432</v>
      </c>
    </row>
    <row r="40" spans="1:11" ht="9" customHeight="1" x14ac:dyDescent="0.55000000000000004">
      <c r="A40" s="331"/>
      <c r="B40" s="326"/>
      <c r="C40" s="323"/>
      <c r="D40" s="323"/>
      <c r="E40" s="323"/>
      <c r="F40" s="323"/>
      <c r="G40" s="323"/>
      <c r="H40" s="323"/>
      <c r="I40" s="323"/>
      <c r="J40" s="323"/>
      <c r="K40" s="324"/>
    </row>
    <row r="41" spans="1:11" ht="14.15" customHeight="1" x14ac:dyDescent="0.55000000000000004">
      <c r="A41" s="170" t="s">
        <v>240</v>
      </c>
      <c r="B41" s="159">
        <v>27971163</v>
      </c>
      <c r="C41" s="159">
        <v>26076117</v>
      </c>
      <c r="D41" s="159">
        <v>28122375</v>
      </c>
      <c r="E41" s="159">
        <v>25984143</v>
      </c>
      <c r="F41" s="159">
        <v>28340836</v>
      </c>
      <c r="G41" s="159">
        <v>26300017</v>
      </c>
      <c r="H41" s="150">
        <v>27642651</v>
      </c>
      <c r="I41" s="150">
        <v>25631700</v>
      </c>
      <c r="J41" s="150">
        <v>30848236</v>
      </c>
      <c r="K41" s="153">
        <v>28624015</v>
      </c>
    </row>
    <row r="42" spans="1:11" ht="14.15" customHeight="1" x14ac:dyDescent="0.55000000000000004">
      <c r="A42" s="170" t="s">
        <v>241</v>
      </c>
      <c r="B42" s="159">
        <v>52757983</v>
      </c>
      <c r="C42" s="159">
        <v>14752328</v>
      </c>
      <c r="D42" s="159">
        <v>63974080</v>
      </c>
      <c r="E42" s="159">
        <v>15071771</v>
      </c>
      <c r="F42" s="159">
        <v>62260972</v>
      </c>
      <c r="G42" s="159">
        <v>15993602</v>
      </c>
      <c r="H42" s="150">
        <v>65406156</v>
      </c>
      <c r="I42" s="150">
        <v>22535912</v>
      </c>
      <c r="J42" s="150">
        <v>68287872</v>
      </c>
      <c r="K42" s="153">
        <v>22478395</v>
      </c>
    </row>
    <row r="43" spans="1:11" ht="14.15" customHeight="1" x14ac:dyDescent="0.55000000000000004">
      <c r="A43" s="170" t="s">
        <v>242</v>
      </c>
      <c r="B43" s="159">
        <v>10252763</v>
      </c>
      <c r="C43" s="159">
        <v>10142058</v>
      </c>
      <c r="D43" s="159">
        <v>10616610</v>
      </c>
      <c r="E43" s="159">
        <v>10539169</v>
      </c>
      <c r="F43" s="159">
        <v>10963706</v>
      </c>
      <c r="G43" s="159">
        <v>10908602</v>
      </c>
      <c r="H43" s="150">
        <v>11323296</v>
      </c>
      <c r="I43" s="150">
        <v>11146359</v>
      </c>
      <c r="J43" s="150">
        <v>11371485</v>
      </c>
      <c r="K43" s="153">
        <v>10986847</v>
      </c>
    </row>
    <row r="44" spans="1:11" ht="9" customHeight="1" x14ac:dyDescent="0.55000000000000004">
      <c r="A44" s="329" t="s">
        <v>243</v>
      </c>
      <c r="B44" s="326">
        <v>90981909</v>
      </c>
      <c r="C44" s="323">
        <v>50970503</v>
      </c>
      <c r="D44" s="323">
        <v>102713065</v>
      </c>
      <c r="E44" s="323">
        <v>51595083</v>
      </c>
      <c r="F44" s="323">
        <v>101565514</v>
      </c>
      <c r="G44" s="323">
        <v>53202221</v>
      </c>
      <c r="H44" s="323">
        <v>104372103</v>
      </c>
      <c r="I44" s="323">
        <v>59313971</v>
      </c>
      <c r="J44" s="323">
        <v>110507593</v>
      </c>
      <c r="K44" s="324">
        <v>62089257</v>
      </c>
    </row>
    <row r="45" spans="1:11" ht="9" customHeight="1" x14ac:dyDescent="0.55000000000000004">
      <c r="A45" s="329"/>
      <c r="B45" s="326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4.15" customHeight="1" x14ac:dyDescent="0.55000000000000004">
      <c r="A46" s="171" t="s">
        <v>244</v>
      </c>
      <c r="B46" s="159">
        <v>24325841</v>
      </c>
      <c r="C46" s="159">
        <v>19126120</v>
      </c>
      <c r="D46" s="159">
        <v>29926341</v>
      </c>
      <c r="E46" s="159">
        <v>20224278</v>
      </c>
      <c r="F46" s="159">
        <v>32971929</v>
      </c>
      <c r="G46" s="159">
        <v>21472656</v>
      </c>
      <c r="H46" s="150">
        <v>30967462</v>
      </c>
      <c r="I46" s="150">
        <v>21922412</v>
      </c>
      <c r="J46" s="150">
        <v>32364193</v>
      </c>
      <c r="K46" s="82">
        <v>23364147</v>
      </c>
    </row>
    <row r="47" spans="1:11" ht="14.15" customHeight="1" x14ac:dyDescent="0.55000000000000004">
      <c r="A47" s="172" t="s">
        <v>245</v>
      </c>
      <c r="B47" s="159">
        <v>2008593</v>
      </c>
      <c r="C47" s="159">
        <v>1933915</v>
      </c>
      <c r="D47" s="159">
        <v>2077410</v>
      </c>
      <c r="E47" s="159">
        <v>2003027</v>
      </c>
      <c r="F47" s="159">
        <v>2019088</v>
      </c>
      <c r="G47" s="159">
        <v>1944070</v>
      </c>
      <c r="H47" s="150">
        <v>2033734</v>
      </c>
      <c r="I47" s="150">
        <v>1962630</v>
      </c>
      <c r="J47" s="150">
        <v>2057514</v>
      </c>
      <c r="K47" s="153">
        <v>1982805</v>
      </c>
    </row>
    <row r="48" spans="1:11" ht="14.15" customHeight="1" x14ac:dyDescent="0.55000000000000004">
      <c r="A48" s="171" t="s">
        <v>246</v>
      </c>
      <c r="B48" s="159">
        <v>62525783</v>
      </c>
      <c r="C48" s="159">
        <v>11558830</v>
      </c>
      <c r="D48" s="159">
        <v>11665463</v>
      </c>
      <c r="E48" s="159">
        <v>10415388</v>
      </c>
      <c r="F48" s="159">
        <v>13347895</v>
      </c>
      <c r="G48" s="159">
        <v>12154533</v>
      </c>
      <c r="H48" s="150">
        <v>12603342</v>
      </c>
      <c r="I48" s="150">
        <v>11162659</v>
      </c>
      <c r="J48" s="150">
        <v>11410910</v>
      </c>
      <c r="K48" s="153">
        <v>10171274</v>
      </c>
    </row>
    <row r="49" spans="1:11" ht="14.15" customHeight="1" x14ac:dyDescent="0.55000000000000004">
      <c r="A49" s="173" t="s">
        <v>247</v>
      </c>
      <c r="B49" s="159">
        <v>13466274</v>
      </c>
      <c r="C49" s="159">
        <v>10861278</v>
      </c>
      <c r="D49" s="159">
        <v>13827202</v>
      </c>
      <c r="E49" s="159">
        <v>11126679</v>
      </c>
      <c r="F49" s="159">
        <v>14323019</v>
      </c>
      <c r="G49" s="159">
        <v>11518638</v>
      </c>
      <c r="H49" s="174">
        <v>14728709</v>
      </c>
      <c r="I49" s="150">
        <v>11809139</v>
      </c>
      <c r="J49" s="150">
        <v>15485468</v>
      </c>
      <c r="K49" s="153">
        <v>12495604</v>
      </c>
    </row>
    <row r="50" spans="1:11" ht="9" customHeight="1" x14ac:dyDescent="0.55000000000000004">
      <c r="A50" s="325" t="s">
        <v>248</v>
      </c>
      <c r="B50" s="326">
        <v>193308400</v>
      </c>
      <c r="C50" s="323">
        <v>94450646</v>
      </c>
      <c r="D50" s="323">
        <v>160209481</v>
      </c>
      <c r="E50" s="323">
        <v>95364455</v>
      </c>
      <c r="F50" s="323">
        <v>164227445</v>
      </c>
      <c r="G50" s="323">
        <v>100292118</v>
      </c>
      <c r="H50" s="323">
        <v>164705350</v>
      </c>
      <c r="I50" s="323">
        <v>106170811</v>
      </c>
      <c r="J50" s="323">
        <v>171825678</v>
      </c>
      <c r="K50" s="324">
        <v>110103087</v>
      </c>
    </row>
    <row r="51" spans="1:11" ht="9" customHeight="1" x14ac:dyDescent="0.55000000000000004">
      <c r="A51" s="325"/>
      <c r="B51" s="326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14.15" customHeight="1" x14ac:dyDescent="0.55000000000000004">
      <c r="A52" s="152" t="s">
        <v>249</v>
      </c>
      <c r="B52" s="159">
        <v>702876</v>
      </c>
      <c r="C52" s="159">
        <v>546807</v>
      </c>
      <c r="D52" s="159">
        <v>6370141</v>
      </c>
      <c r="E52" s="159">
        <v>6313393</v>
      </c>
      <c r="F52" s="159">
        <v>836678</v>
      </c>
      <c r="G52" s="159">
        <v>576983</v>
      </c>
      <c r="H52" s="150">
        <v>1285186</v>
      </c>
      <c r="I52" s="150">
        <v>1198860</v>
      </c>
      <c r="J52" s="150">
        <v>704775</v>
      </c>
      <c r="K52" s="153">
        <v>645274</v>
      </c>
    </row>
    <row r="53" spans="1:11" ht="14.15" customHeight="1" x14ac:dyDescent="0.55000000000000004">
      <c r="A53" s="152" t="s">
        <v>250</v>
      </c>
      <c r="B53" s="159">
        <v>2031053</v>
      </c>
      <c r="C53" s="159">
        <v>1478704</v>
      </c>
      <c r="D53" s="159">
        <v>1986344</v>
      </c>
      <c r="E53" s="159">
        <v>1424632</v>
      </c>
      <c r="F53" s="159">
        <v>1849643</v>
      </c>
      <c r="G53" s="159">
        <v>1696742</v>
      </c>
      <c r="H53" s="150">
        <v>1512386</v>
      </c>
      <c r="I53" s="150">
        <v>1491232</v>
      </c>
      <c r="J53" s="150">
        <v>1143431</v>
      </c>
      <c r="K53" s="153">
        <v>1138783</v>
      </c>
    </row>
    <row r="54" spans="1:11" ht="14.15" customHeight="1" x14ac:dyDescent="0.55000000000000004">
      <c r="A54" s="152" t="s">
        <v>251</v>
      </c>
      <c r="B54" s="159">
        <v>1060124</v>
      </c>
      <c r="C54" s="159">
        <v>971526</v>
      </c>
      <c r="D54" s="159">
        <v>499633</v>
      </c>
      <c r="E54" s="159">
        <v>499633</v>
      </c>
      <c r="F54" s="159">
        <v>2547549</v>
      </c>
      <c r="G54" s="159">
        <v>2547155</v>
      </c>
      <c r="H54" s="150">
        <v>3828416</v>
      </c>
      <c r="I54" s="150">
        <v>3828416</v>
      </c>
      <c r="J54" s="150">
        <v>2403508</v>
      </c>
      <c r="K54" s="153">
        <v>2403508</v>
      </c>
    </row>
    <row r="55" spans="1:11" ht="14.15" customHeight="1" x14ac:dyDescent="0.55000000000000004">
      <c r="A55" s="152" t="s">
        <v>252</v>
      </c>
      <c r="B55" s="159">
        <v>0</v>
      </c>
      <c r="C55" s="159">
        <v>0</v>
      </c>
      <c r="D55" s="159">
        <v>0</v>
      </c>
      <c r="E55" s="159">
        <v>0</v>
      </c>
      <c r="F55" s="159">
        <v>0</v>
      </c>
      <c r="G55" s="159">
        <v>0</v>
      </c>
      <c r="H55" s="150">
        <v>0</v>
      </c>
      <c r="I55" s="150">
        <v>0</v>
      </c>
      <c r="J55" s="150">
        <v>0</v>
      </c>
      <c r="K55" s="153">
        <v>0</v>
      </c>
    </row>
    <row r="56" spans="1:11" ht="14.15" customHeight="1" x14ac:dyDescent="0.55000000000000004">
      <c r="A56" s="152" t="s">
        <v>253</v>
      </c>
      <c r="B56" s="159">
        <v>10168636</v>
      </c>
      <c r="C56" s="159">
        <v>3465174</v>
      </c>
      <c r="D56" s="159">
        <v>15349564</v>
      </c>
      <c r="E56" s="159">
        <v>3667933</v>
      </c>
      <c r="F56" s="159">
        <v>14404346</v>
      </c>
      <c r="G56" s="159">
        <v>3900493</v>
      </c>
      <c r="H56" s="150">
        <v>13979414</v>
      </c>
      <c r="I56" s="150">
        <v>2575355</v>
      </c>
      <c r="J56" s="150">
        <v>16686460</v>
      </c>
      <c r="K56" s="153">
        <v>3985780</v>
      </c>
    </row>
    <row r="57" spans="1:11" ht="14.15" customHeight="1" x14ac:dyDescent="0.55000000000000004">
      <c r="A57" s="155" t="s">
        <v>254</v>
      </c>
      <c r="B57" s="175">
        <v>0</v>
      </c>
      <c r="C57" s="175">
        <v>0</v>
      </c>
      <c r="D57" s="175">
        <v>0</v>
      </c>
      <c r="E57" s="175">
        <v>0</v>
      </c>
      <c r="F57" s="175">
        <v>0</v>
      </c>
      <c r="G57" s="175">
        <v>0</v>
      </c>
      <c r="H57" s="157">
        <v>0</v>
      </c>
      <c r="I57" s="157">
        <v>0</v>
      </c>
      <c r="J57" s="157">
        <v>0</v>
      </c>
      <c r="K57" s="158">
        <v>0</v>
      </c>
    </row>
    <row r="58" spans="1:11" ht="12" customHeight="1" x14ac:dyDescent="0.55000000000000004">
      <c r="A58" s="136" t="s">
        <v>204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 ht="12" customHeight="1" x14ac:dyDescent="0.55000000000000004">
      <c r="A59" s="136" t="s">
        <v>255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  <row r="60" spans="1:11" ht="12" customHeight="1" x14ac:dyDescent="0.55000000000000004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</row>
  </sheetData>
  <mergeCells count="57">
    <mergeCell ref="A1:E2"/>
    <mergeCell ref="A4:A6"/>
    <mergeCell ref="B4:C4"/>
    <mergeCell ref="D4:E4"/>
    <mergeCell ref="F4:G4"/>
    <mergeCell ref="J4:K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H4:I4"/>
    <mergeCell ref="F39:F40"/>
    <mergeCell ref="J7:J8"/>
    <mergeCell ref="K7:K8"/>
    <mergeCell ref="A36:A38"/>
    <mergeCell ref="B36:C36"/>
    <mergeCell ref="D36:E36"/>
    <mergeCell ref="F36:G36"/>
    <mergeCell ref="H36:I36"/>
    <mergeCell ref="J36:K36"/>
    <mergeCell ref="A39:A40"/>
    <mergeCell ref="B39:B40"/>
    <mergeCell ref="C39:C40"/>
    <mergeCell ref="D39:D40"/>
    <mergeCell ref="E39:E40"/>
    <mergeCell ref="A44:A45"/>
    <mergeCell ref="B44:B45"/>
    <mergeCell ref="C44:C45"/>
    <mergeCell ref="D44:D45"/>
    <mergeCell ref="E44:E45"/>
    <mergeCell ref="J44:J45"/>
    <mergeCell ref="K44:K45"/>
    <mergeCell ref="G39:G40"/>
    <mergeCell ref="H39:H40"/>
    <mergeCell ref="I39:I40"/>
    <mergeCell ref="J39:J40"/>
    <mergeCell ref="K39:K40"/>
    <mergeCell ref="F50:F51"/>
    <mergeCell ref="F44:F45"/>
    <mergeCell ref="G44:G45"/>
    <mergeCell ref="H44:H45"/>
    <mergeCell ref="I44:I45"/>
    <mergeCell ref="A50:A51"/>
    <mergeCell ref="B50:B51"/>
    <mergeCell ref="C50:C51"/>
    <mergeCell ref="D50:D51"/>
    <mergeCell ref="E50:E51"/>
    <mergeCell ref="G50:G51"/>
    <mergeCell ref="H50:H51"/>
    <mergeCell ref="I50:I51"/>
    <mergeCell ref="J50:J51"/>
    <mergeCell ref="K50:K51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68" orientation="landscape" cellComments="asDisplayed" horizontalDpi="300" verticalDpi="300" r:id="rId1"/>
  <headerFooter differentOddEven="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C7B1-63DB-4BBB-9736-429CDBF3D8CF}">
  <sheetPr>
    <pageSetUpPr fitToPage="1"/>
  </sheetPr>
  <dimension ref="A1:M33"/>
  <sheetViews>
    <sheetView showGridLines="0" zoomScaleNormal="100" zoomScaleSheetLayoutView="100" workbookViewId="0">
      <selection sqref="A1:H2"/>
    </sheetView>
  </sheetViews>
  <sheetFormatPr defaultColWidth="7.5" defaultRowHeight="7.75" customHeight="1" x14ac:dyDescent="0.2"/>
  <cols>
    <col min="1" max="1" width="4.5" style="176" customWidth="1"/>
    <col min="2" max="2" width="3" style="176" customWidth="1"/>
    <col min="3" max="3" width="4.5" style="176" customWidth="1"/>
    <col min="4" max="5" width="15" style="176" customWidth="1"/>
    <col min="6" max="6" width="13.5" style="176" customWidth="1"/>
    <col min="7" max="10" width="15" style="176" customWidth="1"/>
    <col min="11" max="11" width="13.5" style="176" customWidth="1"/>
    <col min="12" max="13" width="15" style="176" customWidth="1"/>
    <col min="14" max="16384" width="7.5" style="176"/>
  </cols>
  <sheetData>
    <row r="1" spans="1:13" ht="12" customHeight="1" x14ac:dyDescent="0.2">
      <c r="A1" s="304" t="s">
        <v>256</v>
      </c>
      <c r="B1" s="304"/>
      <c r="C1" s="304"/>
      <c r="D1" s="304"/>
      <c r="E1" s="304"/>
      <c r="F1" s="304"/>
      <c r="G1" s="304"/>
      <c r="H1" s="304"/>
    </row>
    <row r="2" spans="1:13" ht="12" customHeight="1" x14ac:dyDescent="0.2">
      <c r="A2" s="304"/>
      <c r="B2" s="304"/>
      <c r="C2" s="304"/>
      <c r="D2" s="304"/>
      <c r="E2" s="304"/>
      <c r="F2" s="304"/>
      <c r="G2" s="304"/>
      <c r="H2" s="304"/>
    </row>
    <row r="3" spans="1:13" ht="10.5" customHeight="1" x14ac:dyDescent="0.2">
      <c r="A3" s="66"/>
      <c r="B3" s="66"/>
      <c r="C3" s="66"/>
    </row>
    <row r="4" spans="1:13" ht="36.75" customHeight="1" x14ac:dyDescent="0.2">
      <c r="A4" s="345" t="s">
        <v>257</v>
      </c>
      <c r="B4" s="346"/>
      <c r="C4" s="346"/>
      <c r="D4" s="177" t="s">
        <v>258</v>
      </c>
      <c r="E4" s="177" t="s">
        <v>259</v>
      </c>
      <c r="F4" s="177" t="s">
        <v>260</v>
      </c>
      <c r="G4" s="177" t="s">
        <v>261</v>
      </c>
      <c r="H4" s="177" t="s">
        <v>262</v>
      </c>
      <c r="I4" s="177" t="s">
        <v>263</v>
      </c>
      <c r="J4" s="177" t="s">
        <v>264</v>
      </c>
      <c r="K4" s="177" t="s">
        <v>265</v>
      </c>
      <c r="L4" s="177" t="s">
        <v>266</v>
      </c>
      <c r="M4" s="178" t="s">
        <v>267</v>
      </c>
    </row>
    <row r="5" spans="1:13" ht="12" customHeight="1" x14ac:dyDescent="0.2">
      <c r="A5" s="347"/>
      <c r="B5" s="348"/>
      <c r="C5" s="348"/>
      <c r="D5" s="179" t="s">
        <v>4</v>
      </c>
      <c r="E5" s="179" t="s">
        <v>4</v>
      </c>
      <c r="F5" s="179" t="s">
        <v>4</v>
      </c>
      <c r="G5" s="179" t="s">
        <v>4</v>
      </c>
      <c r="H5" s="179" t="s">
        <v>4</v>
      </c>
      <c r="I5" s="179" t="s">
        <v>4</v>
      </c>
      <c r="J5" s="179" t="s">
        <v>4</v>
      </c>
      <c r="K5" s="179" t="s">
        <v>4</v>
      </c>
      <c r="L5" s="179" t="s">
        <v>4</v>
      </c>
      <c r="M5" s="180" t="s">
        <v>4</v>
      </c>
    </row>
    <row r="6" spans="1:13" ht="22" customHeight="1" x14ac:dyDescent="0.2">
      <c r="A6" s="181" t="s">
        <v>268</v>
      </c>
      <c r="B6" s="182">
        <v>2</v>
      </c>
      <c r="C6" s="182" t="s">
        <v>269</v>
      </c>
      <c r="D6" s="183">
        <v>214011388</v>
      </c>
      <c r="E6" s="149">
        <v>207271089</v>
      </c>
      <c r="F6" s="149">
        <v>6740299</v>
      </c>
      <c r="G6" s="149">
        <v>850182</v>
      </c>
      <c r="H6" s="149">
        <v>5890117</v>
      </c>
      <c r="I6" s="184">
        <v>126959</v>
      </c>
      <c r="J6" s="150">
        <v>1572</v>
      </c>
      <c r="K6" s="149">
        <v>6511</v>
      </c>
      <c r="L6" s="149">
        <v>445538</v>
      </c>
      <c r="M6" s="151">
        <v>-310496</v>
      </c>
    </row>
    <row r="7" spans="1:13" ht="22" customHeight="1" x14ac:dyDescent="0.2">
      <c r="A7" s="181"/>
      <c r="B7" s="182">
        <v>3</v>
      </c>
      <c r="C7" s="182"/>
      <c r="D7" s="183">
        <v>194271125</v>
      </c>
      <c r="E7" s="149">
        <v>184415163</v>
      </c>
      <c r="F7" s="149">
        <v>9855962</v>
      </c>
      <c r="G7" s="149">
        <v>864301</v>
      </c>
      <c r="H7" s="149">
        <v>8991661</v>
      </c>
      <c r="I7" s="149">
        <v>3101544</v>
      </c>
      <c r="J7" s="150">
        <v>3547286</v>
      </c>
      <c r="K7" s="149">
        <v>1252</v>
      </c>
      <c r="L7" s="149">
        <v>0</v>
      </c>
      <c r="M7" s="151">
        <v>6650082</v>
      </c>
    </row>
    <row r="8" spans="1:13" ht="22" customHeight="1" x14ac:dyDescent="0.2">
      <c r="A8" s="181"/>
      <c r="B8" s="182">
        <v>4</v>
      </c>
      <c r="C8" s="182"/>
      <c r="D8" s="185">
        <v>193467227</v>
      </c>
      <c r="E8" s="149">
        <v>183865661</v>
      </c>
      <c r="F8" s="159">
        <v>9601566</v>
      </c>
      <c r="G8" s="159">
        <v>2579243</v>
      </c>
      <c r="H8" s="159">
        <v>7022323</v>
      </c>
      <c r="I8" s="159">
        <v>-1969338</v>
      </c>
      <c r="J8" s="150">
        <v>695</v>
      </c>
      <c r="K8" s="159">
        <v>3010</v>
      </c>
      <c r="L8" s="159">
        <v>2729051</v>
      </c>
      <c r="M8" s="186">
        <v>-4694684</v>
      </c>
    </row>
    <row r="9" spans="1:13" ht="22" customHeight="1" x14ac:dyDescent="0.2">
      <c r="A9" s="181"/>
      <c r="B9" s="182">
        <v>5</v>
      </c>
      <c r="C9" s="182"/>
      <c r="D9" s="185">
        <v>193073578</v>
      </c>
      <c r="E9" s="149">
        <v>185310752</v>
      </c>
      <c r="F9" s="159">
        <v>7762826</v>
      </c>
      <c r="G9" s="159">
        <v>1743488</v>
      </c>
      <c r="H9" s="159">
        <v>6019338</v>
      </c>
      <c r="I9" s="159">
        <v>-1002985</v>
      </c>
      <c r="J9" s="150">
        <v>511</v>
      </c>
      <c r="K9" s="159">
        <v>2378</v>
      </c>
      <c r="L9" s="159">
        <v>2262084</v>
      </c>
      <c r="M9" s="186">
        <v>-3262180</v>
      </c>
    </row>
    <row r="10" spans="1:13" ht="22" customHeight="1" x14ac:dyDescent="0.2">
      <c r="A10" s="187"/>
      <c r="B10" s="188">
        <v>6</v>
      </c>
      <c r="C10" s="189"/>
      <c r="D10" s="190">
        <v>200169732</v>
      </c>
      <c r="E10" s="156">
        <v>192763852</v>
      </c>
      <c r="F10" s="175">
        <v>7405880</v>
      </c>
      <c r="G10" s="175">
        <v>942489</v>
      </c>
      <c r="H10" s="175">
        <v>6463391</v>
      </c>
      <c r="I10" s="175">
        <v>444053</v>
      </c>
      <c r="J10" s="156">
        <v>730</v>
      </c>
      <c r="K10" s="175">
        <v>2790</v>
      </c>
      <c r="L10" s="175">
        <v>2654112</v>
      </c>
      <c r="M10" s="191">
        <v>-2206539</v>
      </c>
    </row>
    <row r="11" spans="1:13" ht="12" customHeight="1" x14ac:dyDescent="0.2">
      <c r="A11" s="192" t="s">
        <v>204</v>
      </c>
      <c r="B11" s="193"/>
      <c r="C11" s="194"/>
      <c r="D11" s="195"/>
      <c r="E11" s="195"/>
      <c r="F11" s="195"/>
      <c r="G11" s="195"/>
      <c r="H11" s="195"/>
      <c r="I11" s="195"/>
      <c r="J11" s="195"/>
      <c r="K11" s="195"/>
      <c r="L11" s="195"/>
      <c r="M11" s="195"/>
    </row>
    <row r="12" spans="1:13" ht="12" customHeight="1" x14ac:dyDescent="0.2">
      <c r="A12" s="192" t="s">
        <v>255</v>
      </c>
      <c r="B12" s="196"/>
      <c r="C12" s="196"/>
      <c r="D12" s="195"/>
      <c r="E12" s="195"/>
      <c r="F12" s="195"/>
      <c r="G12" s="195"/>
      <c r="H12" s="195"/>
      <c r="I12" s="195"/>
      <c r="J12" s="195"/>
      <c r="K12" s="195"/>
      <c r="L12" s="195"/>
      <c r="M12" s="195"/>
    </row>
    <row r="13" spans="1:13" ht="12" customHeight="1" x14ac:dyDescent="0.2"/>
    <row r="14" spans="1:13" ht="12" customHeight="1" x14ac:dyDescent="0.2">
      <c r="F14" s="197"/>
      <c r="H14" s="197"/>
      <c r="M14" s="197"/>
    </row>
    <row r="15" spans="1:13" ht="12" customHeight="1" x14ac:dyDescent="0.2"/>
    <row r="16" spans="1:13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</sheetData>
  <mergeCells count="2">
    <mergeCell ref="A1:H2"/>
    <mergeCell ref="A4:C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C098-C4C5-47BB-AB65-9CE73DB6ED86}">
  <sheetPr>
    <pageSetUpPr fitToPage="1"/>
  </sheetPr>
  <dimension ref="A1:Q35"/>
  <sheetViews>
    <sheetView showGridLines="0" zoomScaleNormal="100" zoomScaleSheetLayoutView="100" workbookViewId="0">
      <selection sqref="A1:J2"/>
    </sheetView>
  </sheetViews>
  <sheetFormatPr defaultColWidth="7.5" defaultRowHeight="7.75" customHeight="1" x14ac:dyDescent="0.2"/>
  <cols>
    <col min="1" max="1" width="4.5" style="176" customWidth="1"/>
    <col min="2" max="2" width="3" style="176" customWidth="1"/>
    <col min="3" max="3" width="4.5" style="176" customWidth="1"/>
    <col min="4" max="7" width="10.5" style="176" customWidth="1"/>
    <col min="8" max="8" width="10.6640625" style="176" customWidth="1"/>
    <col min="9" max="9" width="11.6640625" style="176" customWidth="1"/>
    <col min="10" max="10" width="9.08203125" style="176" customWidth="1"/>
    <col min="11" max="14" width="10.5" style="176" customWidth="1"/>
    <col min="15" max="15" width="10.6640625" style="176" customWidth="1"/>
    <col min="16" max="16" width="11.6640625" style="176" customWidth="1"/>
    <col min="17" max="17" width="9.08203125" style="176" customWidth="1"/>
    <col min="18" max="16384" width="7.5" style="176"/>
  </cols>
  <sheetData>
    <row r="1" spans="1:17" ht="12" customHeight="1" x14ac:dyDescent="0.2">
      <c r="A1" s="317" t="s">
        <v>270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7" ht="12" customHeight="1" x14ac:dyDescent="0.2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7" ht="12" customHeight="1" x14ac:dyDescent="0.2">
      <c r="A3" s="105"/>
      <c r="B3" s="105"/>
      <c r="C3" s="105"/>
      <c r="D3" s="105"/>
      <c r="K3" s="105"/>
    </row>
    <row r="4" spans="1:17" ht="12" customHeight="1" x14ac:dyDescent="0.2">
      <c r="A4" s="357" t="s">
        <v>257</v>
      </c>
      <c r="B4" s="358"/>
      <c r="C4" s="358"/>
      <c r="D4" s="353" t="s">
        <v>271</v>
      </c>
      <c r="E4" s="353" t="s">
        <v>272</v>
      </c>
      <c r="F4" s="355" t="s">
        <v>273</v>
      </c>
      <c r="G4" s="357" t="s">
        <v>274</v>
      </c>
      <c r="H4" s="353" t="s">
        <v>275</v>
      </c>
      <c r="I4" s="349" t="s">
        <v>276</v>
      </c>
      <c r="J4" s="363" t="s">
        <v>277</v>
      </c>
      <c r="K4" s="351" t="s">
        <v>278</v>
      </c>
      <c r="L4" s="353" t="s">
        <v>279</v>
      </c>
      <c r="M4" s="355" t="s">
        <v>280</v>
      </c>
      <c r="N4" s="355" t="s">
        <v>281</v>
      </c>
      <c r="O4" s="353" t="s">
        <v>282</v>
      </c>
      <c r="P4" s="355" t="s">
        <v>283</v>
      </c>
      <c r="Q4" s="349" t="s">
        <v>284</v>
      </c>
    </row>
    <row r="5" spans="1:17" ht="12" customHeight="1" x14ac:dyDescent="0.2">
      <c r="A5" s="359"/>
      <c r="B5" s="360"/>
      <c r="C5" s="360"/>
      <c r="D5" s="354"/>
      <c r="E5" s="354"/>
      <c r="F5" s="356"/>
      <c r="G5" s="359"/>
      <c r="H5" s="354"/>
      <c r="I5" s="350"/>
      <c r="J5" s="364"/>
      <c r="K5" s="352"/>
      <c r="L5" s="354"/>
      <c r="M5" s="356"/>
      <c r="N5" s="356"/>
      <c r="O5" s="354"/>
      <c r="P5" s="356"/>
      <c r="Q5" s="350"/>
    </row>
    <row r="6" spans="1:17" ht="12" customHeight="1" x14ac:dyDescent="0.2">
      <c r="A6" s="361"/>
      <c r="B6" s="362"/>
      <c r="C6" s="362"/>
      <c r="D6" s="198" t="s">
        <v>285</v>
      </c>
      <c r="E6" s="198" t="s">
        <v>285</v>
      </c>
      <c r="F6" s="199" t="s">
        <v>193</v>
      </c>
      <c r="G6" s="361"/>
      <c r="H6" s="198" t="s">
        <v>286</v>
      </c>
      <c r="I6" s="200" t="s">
        <v>286</v>
      </c>
      <c r="J6" s="200" t="s">
        <v>286</v>
      </c>
      <c r="K6" s="201" t="s">
        <v>286</v>
      </c>
      <c r="L6" s="198" t="s">
        <v>286</v>
      </c>
      <c r="M6" s="199" t="s">
        <v>286</v>
      </c>
      <c r="N6" s="199" t="s">
        <v>285</v>
      </c>
      <c r="O6" s="198" t="s">
        <v>285</v>
      </c>
      <c r="P6" s="198" t="s">
        <v>285</v>
      </c>
      <c r="Q6" s="200" t="s">
        <v>285</v>
      </c>
    </row>
    <row r="7" spans="1:17" ht="22" customHeight="1" x14ac:dyDescent="0.2">
      <c r="A7" s="181" t="s">
        <v>268</v>
      </c>
      <c r="B7" s="182">
        <v>2</v>
      </c>
      <c r="C7" s="182" t="s">
        <v>269</v>
      </c>
      <c r="D7" s="202">
        <v>68297011</v>
      </c>
      <c r="E7" s="194">
        <v>61320052</v>
      </c>
      <c r="F7" s="194">
        <v>90471061</v>
      </c>
      <c r="G7" s="203">
        <v>0.9</v>
      </c>
      <c r="H7" s="204">
        <v>6.5</v>
      </c>
      <c r="I7" s="204">
        <v>93.7</v>
      </c>
      <c r="J7" s="150">
        <v>0</v>
      </c>
      <c r="K7" s="169">
        <v>0</v>
      </c>
      <c r="L7" s="204">
        <v>1</v>
      </c>
      <c r="M7" s="205">
        <v>2.4</v>
      </c>
      <c r="N7" s="206">
        <v>20331486</v>
      </c>
      <c r="O7" s="206">
        <v>121264914</v>
      </c>
      <c r="P7" s="206">
        <v>13991556</v>
      </c>
      <c r="Q7" s="153">
        <v>100000</v>
      </c>
    </row>
    <row r="8" spans="1:17" ht="22" customHeight="1" x14ac:dyDescent="0.2">
      <c r="A8" s="181"/>
      <c r="B8" s="182">
        <v>3</v>
      </c>
      <c r="C8" s="182"/>
      <c r="D8" s="202">
        <v>71146391</v>
      </c>
      <c r="E8" s="194">
        <v>60068347</v>
      </c>
      <c r="F8" s="194">
        <v>95577093</v>
      </c>
      <c r="G8" s="203">
        <v>0.88100000000000001</v>
      </c>
      <c r="H8" s="204">
        <v>9.4</v>
      </c>
      <c r="I8" s="204">
        <v>87.9</v>
      </c>
      <c r="J8" s="150">
        <v>0</v>
      </c>
      <c r="K8" s="150">
        <v>0</v>
      </c>
      <c r="L8" s="204">
        <v>1.4</v>
      </c>
      <c r="M8" s="205">
        <v>3.3</v>
      </c>
      <c r="N8" s="206">
        <v>26044216</v>
      </c>
      <c r="O8" s="206">
        <v>126311637</v>
      </c>
      <c r="P8" s="206">
        <v>15745642</v>
      </c>
      <c r="Q8" s="153">
        <v>300000</v>
      </c>
    </row>
    <row r="9" spans="1:17" ht="22" customHeight="1" x14ac:dyDescent="0.2">
      <c r="A9" s="181"/>
      <c r="B9" s="182">
        <v>4</v>
      </c>
      <c r="C9" s="182"/>
      <c r="D9" s="202">
        <v>74469046</v>
      </c>
      <c r="E9" s="194">
        <v>62948479</v>
      </c>
      <c r="F9" s="194">
        <v>93811358</v>
      </c>
      <c r="G9" s="203">
        <v>0.86199999999999999</v>
      </c>
      <c r="H9" s="204">
        <v>7.5</v>
      </c>
      <c r="I9" s="204">
        <v>92.7</v>
      </c>
      <c r="J9" s="150">
        <v>0</v>
      </c>
      <c r="K9" s="159">
        <v>0</v>
      </c>
      <c r="L9" s="204">
        <v>1.7</v>
      </c>
      <c r="M9" s="205">
        <v>5.6</v>
      </c>
      <c r="N9" s="194">
        <v>23858101</v>
      </c>
      <c r="O9" s="194">
        <v>125344203</v>
      </c>
      <c r="P9" s="194">
        <v>15518402</v>
      </c>
      <c r="Q9" s="153">
        <v>400000</v>
      </c>
    </row>
    <row r="10" spans="1:17" ht="22" customHeight="1" x14ac:dyDescent="0.2">
      <c r="A10" s="181"/>
      <c r="B10" s="182">
        <v>5</v>
      </c>
      <c r="C10" s="182"/>
      <c r="D10" s="202">
        <v>76812647</v>
      </c>
      <c r="E10" s="194">
        <v>64538801</v>
      </c>
      <c r="F10" s="194">
        <v>95295431</v>
      </c>
      <c r="G10" s="203">
        <v>0.84299999999999997</v>
      </c>
      <c r="H10" s="204">
        <v>6.3</v>
      </c>
      <c r="I10" s="204">
        <v>93.6</v>
      </c>
      <c r="J10" s="150">
        <v>0</v>
      </c>
      <c r="K10" s="159">
        <v>0</v>
      </c>
      <c r="L10" s="204">
        <v>2</v>
      </c>
      <c r="M10" s="205">
        <v>13.2</v>
      </c>
      <c r="N10" s="194">
        <v>22663170</v>
      </c>
      <c r="O10" s="194">
        <v>123622873</v>
      </c>
      <c r="P10" s="194">
        <v>14442405</v>
      </c>
      <c r="Q10" s="153">
        <v>350000</v>
      </c>
    </row>
    <row r="11" spans="1:17" ht="22" customHeight="1" x14ac:dyDescent="0.2">
      <c r="A11" s="187"/>
      <c r="B11" s="188">
        <v>6</v>
      </c>
      <c r="C11" s="189"/>
      <c r="D11" s="207">
        <v>79581226</v>
      </c>
      <c r="E11" s="208">
        <v>66046178</v>
      </c>
      <c r="F11" s="208">
        <v>98108710</v>
      </c>
      <c r="G11" s="209">
        <v>0.84</v>
      </c>
      <c r="H11" s="210">
        <v>6.6</v>
      </c>
      <c r="I11" s="210">
        <v>96.2</v>
      </c>
      <c r="J11" s="157">
        <v>0</v>
      </c>
      <c r="K11" s="175">
        <v>0</v>
      </c>
      <c r="L11" s="210">
        <v>2.2000000000000002</v>
      </c>
      <c r="M11" s="211">
        <v>21.9</v>
      </c>
      <c r="N11" s="208">
        <v>19540877</v>
      </c>
      <c r="O11" s="208">
        <v>122997000</v>
      </c>
      <c r="P11" s="208">
        <v>16673887</v>
      </c>
      <c r="Q11" s="158">
        <v>600000</v>
      </c>
    </row>
    <row r="12" spans="1:17" ht="12" customHeight="1" x14ac:dyDescent="0.2">
      <c r="A12" s="192" t="s">
        <v>204</v>
      </c>
      <c r="B12" s="212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7" ht="12" customHeight="1" x14ac:dyDescent="0.2">
      <c r="A13" s="213" t="s">
        <v>255</v>
      </c>
      <c r="B13" s="214"/>
      <c r="C13" s="21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7" ht="12" customHeight="1" x14ac:dyDescent="0.2"/>
    <row r="15" spans="1:17" ht="12" customHeight="1" x14ac:dyDescent="0.2"/>
    <row r="16" spans="1:17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</sheetData>
  <mergeCells count="16">
    <mergeCell ref="A1:J2"/>
    <mergeCell ref="A4:C6"/>
    <mergeCell ref="D4:D5"/>
    <mergeCell ref="E4:E5"/>
    <mergeCell ref="F4:F5"/>
    <mergeCell ref="G4:G6"/>
    <mergeCell ref="H4:H5"/>
    <mergeCell ref="I4:I5"/>
    <mergeCell ref="J4:J5"/>
    <mergeCell ref="Q4:Q5"/>
    <mergeCell ref="K4:K5"/>
    <mergeCell ref="L4:L5"/>
    <mergeCell ref="M4:M5"/>
    <mergeCell ref="N4:N5"/>
    <mergeCell ref="O4:O5"/>
    <mergeCell ref="P4:P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2026-05-25T05:55:46Z</dcterms:created>
  <dcterms:modified xsi:type="dcterms:W3CDTF">2026-05-25T05:55:49Z</dcterms:modified>
</cp:coreProperties>
</file>