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defaultThemeVersion="166925"/>
  <mc:AlternateContent xmlns:mc="http://schemas.openxmlformats.org/markup-compatibility/2006">
    <mc:Choice Requires="x15">
      <x15ac:absPath xmlns:x15ac="http://schemas.microsoft.com/office/spreadsheetml/2010/11/ac" url="\\v-3fa8.lansys.mhlw.go.jp\g\文書\部局領域\12300000_老健局\★文書量半減\2023年度\文書負担軽減\20231219_HP更新作業用\様式\告示様式以外\標準様式\地域密着（標準）\"/>
    </mc:Choice>
  </mc:AlternateContent>
  <xr:revisionPtr revIDLastSave="0" documentId="13_ncr:1_{1471C054-F41A-472D-ACBC-6C661E0C6023}" xr6:coauthVersionLast="47" xr6:coauthVersionMax="47" xr10:uidLastSave="{00000000-0000-0000-0000-000000000000}"/>
  <bookViews>
    <workbookView xWindow="-108" yWindow="-108" windowWidth="23256" windowHeight="12576"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Area" localSheetId="2">特定施設入居者生活介護!$A$1:$BJ$237</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B12" i="21" l="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4" i="21"/>
  <c r="BA15" i="21" s="1"/>
  <c r="BA16" i="21" s="1"/>
  <c r="AZ14" i="21"/>
  <c r="AZ15" i="21" s="1"/>
  <c r="AZ16" i="21" s="1"/>
  <c r="AY14" i="21"/>
  <c r="AY15" i="21" s="1"/>
  <c r="AY16" i="21" s="1"/>
  <c r="AF2" i="21"/>
  <c r="AW15" i="21" s="1"/>
  <c r="AW16" i="21" s="1"/>
  <c r="AE225" i="21" l="1"/>
  <c r="AE224" i="21"/>
  <c r="O224" i="21"/>
  <c r="O222" i="21"/>
  <c r="AE223" i="21"/>
  <c r="O223" i="21"/>
  <c r="O225" i="21"/>
  <c r="AE222" i="21"/>
  <c r="AC225" i="21"/>
  <c r="M225" i="21"/>
  <c r="M222" i="21"/>
  <c r="AC224" i="21"/>
  <c r="M224" i="21"/>
  <c r="M223" i="21"/>
  <c r="AC223" i="21"/>
  <c r="AC222"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L47" i="16" s="1"/>
  <c r="D44" i="16"/>
  <c r="L43" i="16"/>
  <c r="L42"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C20" i="10"/>
  <c r="AA20" i="10"/>
  <c r="AX20" i="10"/>
  <c r="AO20" i="10"/>
  <c r="AG20" i="10"/>
  <c r="AL20" i="10"/>
  <c r="AV20" i="10"/>
  <c r="X20" i="10"/>
  <c r="AH20" i="10"/>
  <c r="L44" i="16"/>
  <c r="AV42" i="10"/>
  <c r="AV62" i="10"/>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AC84" i="10" s="1"/>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2" i="10" l="1"/>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4" i="10"/>
  <c r="AY15" i="10" s="1"/>
  <c r="AY16" i="10" s="1"/>
  <c r="X15" i="10"/>
  <c r="X16" i="10" s="1"/>
  <c r="AB15" i="10"/>
  <c r="AB16" i="10" s="1"/>
  <c r="AF15" i="10"/>
  <c r="AF16" i="10" s="1"/>
  <c r="AJ15" i="10"/>
  <c r="AJ16" i="10" s="1"/>
  <c r="AN15" i="10"/>
  <c r="AN16" i="10" s="1"/>
  <c r="AR15" i="10"/>
  <c r="AR16" i="10" s="1"/>
  <c r="AV15" i="10"/>
  <c r="AV16" i="10" s="1"/>
  <c r="AZ14" i="10"/>
  <c r="AZ15" i="10" s="1"/>
  <c r="AZ16" i="10" s="1"/>
  <c r="Y15" i="10"/>
  <c r="Y16" i="10" s="1"/>
  <c r="AC15" i="10"/>
  <c r="AC16" i="10" s="1"/>
  <c r="AG15" i="10"/>
  <c r="AG16" i="10" s="1"/>
  <c r="AK15" i="10"/>
  <c r="AK16" i="10" s="1"/>
  <c r="AO15" i="10"/>
  <c r="AO16" i="10" s="1"/>
  <c r="AS15" i="10"/>
  <c r="AS16" i="10" s="1"/>
  <c r="AW15" i="10"/>
  <c r="AW16" i="10" s="1"/>
  <c r="BA14" i="10"/>
  <c r="BA15" i="10" s="1"/>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<sst xmlns="http://schemas.openxmlformats.org/spreadsheetml/2006/main" count="1846" uniqueCount="280">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</sst>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8" Type="http://schemas.openxmlformats.org/officeDocument/2006/relationships/styles" Target="styles.xml" /><Relationship Id="rId3" Type="http://schemas.openxmlformats.org/officeDocument/2006/relationships/worksheet" Target="worksheets/sheet3.xml" /><Relationship Id="rId7" Type="http://schemas.openxmlformats.org/officeDocument/2006/relationships/theme" Target="theme/theme1.xml" /><Relationship Id="rId2" Type="http://schemas.openxmlformats.org/officeDocument/2006/relationships/worksheet" Target="worksheets/sheet2.xml" /><Relationship Id="rId1" Type="http://schemas.openxmlformats.org/officeDocument/2006/relationships/worksheet" Target="worksheets/sheet1.xml" /><Relationship Id="rId6" Type="http://schemas.openxmlformats.org/officeDocument/2006/relationships/worksheet" Target="worksheets/sheet6.xml" /><Relationship Id="rId5" Type="http://schemas.openxmlformats.org/officeDocument/2006/relationships/worksheet" Target="worksheets/sheet5.xml" /><Relationship Id="rId10" Type="http://schemas.openxmlformats.org/officeDocument/2006/relationships/calcChain" Target="calcChain.xml" /><Relationship Id="rId4" Type="http://schemas.openxmlformats.org/officeDocument/2006/relationships/worksheet" Target="worksheets/sheet4.xml" /><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Relationship Id="rId2" Type="http://schemas.openxmlformats.org/officeDocument/2006/relationships/drawing" Target="../drawings/drawing1.xml" /></Relationships>
</file>

<file path=xl/worksheets/_rels/sheet2.xml.rels>&#65279;<?xml version="1.0" encoding="utf-8" standalone="yes"?>
<Relationships xmlns="http://schemas.openxmlformats.org/package/2006/relationships" />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Relationship Id="rId2" Type="http://schemas.openxmlformats.org/officeDocument/2006/relationships/drawing" Target="../drawings/drawing2.xml" /></Relationships>
</file>

<file path=xl/worksheets/_rels/sheet6.xml.rels>&#65279;<?xml version="1.0" encoding="utf-8" standalone="yes"?>
<Relationships xmlns="http://schemas.openxmlformats.org/package/2006/relationships"><Relationship Id="rId2" Type="http://schemas.openxmlformats.org/officeDocument/2006/relationships/drawing" Target="../drawings/drawing3.xml"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50"/>
  <sheetViews>
    <sheetView showGridLines="0" tabSelected="1"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v>36</v>
      </c>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224</v>
      </c>
      <c r="D12" s="216"/>
      <c r="E12" s="143"/>
      <c r="F12" s="144"/>
      <c r="G12" s="143"/>
      <c r="H12" s="144"/>
      <c r="I12" s="339" t="s">
        <v>225</v>
      </c>
      <c r="J12" s="340"/>
      <c r="K12" s="214" t="s">
        <v>226</v>
      </c>
      <c r="L12" s="215"/>
      <c r="M12" s="215"/>
      <c r="N12" s="216"/>
      <c r="O12" s="214" t="s">
        <v>227</v>
      </c>
      <c r="P12" s="215"/>
      <c r="Q12" s="215"/>
      <c r="R12" s="215"/>
      <c r="S12" s="216"/>
      <c r="T12" s="187"/>
      <c r="U12" s="187"/>
      <c r="V12" s="188"/>
      <c r="W12" s="345" t="s">
        <v>232</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(9)1～4週目の勤務時間数合計</v>
      </c>
      <c r="BC12" s="360"/>
      <c r="BD12" s="321" t="s">
        <v>228</v>
      </c>
      <c r="BE12" s="322"/>
      <c r="BF12" s="327" t="s">
        <v>229</v>
      </c>
      <c r="BG12" s="215"/>
      <c r="BH12" s="215"/>
      <c r="BI12" s="215"/>
      <c r="BJ12" s="328"/>
    </row>
    <row r="13" spans="2:67" ht="20.25" customHeight="1" x14ac:dyDescent="0.45">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140"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201</v>
      </c>
      <c r="X17" s="102" t="s">
        <v>201</v>
      </c>
      <c r="Y17" s="102" t="s">
        <v>143</v>
      </c>
      <c r="Z17" s="102"/>
      <c r="AA17" s="102"/>
      <c r="AB17" s="102" t="s">
        <v>201</v>
      </c>
      <c r="AC17" s="103" t="s">
        <v>201</v>
      </c>
      <c r="AD17" s="101" t="s">
        <v>201</v>
      </c>
      <c r="AE17" s="102" t="s">
        <v>201</v>
      </c>
      <c r="AF17" s="102" t="s">
        <v>201</v>
      </c>
      <c r="AG17" s="102"/>
      <c r="AH17" s="102"/>
      <c r="AI17" s="102" t="s">
        <v>201</v>
      </c>
      <c r="AJ17" s="103" t="s">
        <v>201</v>
      </c>
      <c r="AK17" s="101" t="s">
        <v>201</v>
      </c>
      <c r="AL17" s="102" t="s">
        <v>201</v>
      </c>
      <c r="AM17" s="102" t="s">
        <v>201</v>
      </c>
      <c r="AN17" s="102"/>
      <c r="AO17" s="102"/>
      <c r="AP17" s="102" t="s">
        <v>201</v>
      </c>
      <c r="AQ17" s="103" t="s">
        <v>201</v>
      </c>
      <c r="AR17" s="101" t="s">
        <v>201</v>
      </c>
      <c r="AS17" s="102" t="s">
        <v>201</v>
      </c>
      <c r="AT17" s="102" t="s">
        <v>201</v>
      </c>
      <c r="AU17" s="102"/>
      <c r="AV17" s="102"/>
      <c r="AW17" s="102" t="s">
        <v>201</v>
      </c>
      <c r="AX17" s="103" t="s">
        <v>201</v>
      </c>
      <c r="AY17" s="101"/>
      <c r="AZ17" s="102"/>
      <c r="BA17" s="102"/>
      <c r="BB17" s="312"/>
      <c r="BC17" s="313"/>
      <c r="BD17" s="314"/>
      <c r="BE17" s="315"/>
      <c r="BF17" s="309"/>
      <c r="BG17" s="310"/>
      <c r="BH17" s="310"/>
      <c r="BI17" s="310"/>
      <c r="BJ17" s="311"/>
    </row>
    <row r="18" spans="2:62" ht="20.25" customHeight="1" x14ac:dyDescent="0.45">
      <c r="B18" s="212"/>
      <c r="C18" s="256"/>
      <c r="D18" s="254"/>
      <c r="E18" s="162"/>
      <c r="F18" s="163" t="str">
        <f>C17</f>
        <v>管理者</v>
      </c>
      <c r="G18" s="162"/>
      <c r="H18" s="163" t="str">
        <f>I17</f>
        <v>A</v>
      </c>
      <c r="I18" s="247"/>
      <c r="J18" s="248"/>
      <c r="K18" s="252"/>
      <c r="L18" s="253"/>
      <c r="M18" s="253"/>
      <c r="N18" s="254"/>
      <c r="O18" s="226"/>
      <c r="P18" s="227"/>
      <c r="Q18" s="227"/>
      <c r="R18" s="227"/>
      <c r="S18" s="228"/>
      <c r="T18" s="111" t="s">
        <v>210</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t="str">
        <f>IF(AY17="","",VLOOKUP(AY17,'【記載例】シフト記号表（勤務時間帯）'!$C$6:$L$47,10,FALSE))</f>
        <v/>
      </c>
      <c r="AZ18" s="173" t="str">
        <f>IF(AZ17="","",VLOOKUP(AZ17,'【記載例】シフト記号表（勤務時間帯）'!$C$6:$L$47,10,FALSE))</f>
        <v/>
      </c>
      <c r="BA18" s="173" t="str">
        <f>IF(BA17="","",VLOOKUP(BA17,'【記載例】シフト記号表（勤務時間帯）'!$C$6:$L$47,10,FALSE))</f>
        <v/>
      </c>
      <c r="BB18" s="238">
        <f>IF($BE$3="４週",SUM(W18:AX18),IF($BE$3="暦月",SUM(W18:BA18),""))</f>
        <v>160</v>
      </c>
      <c r="BC18" s="239"/>
      <c r="BD18" s="240">
        <f>IF($BE$3="４週",BB18/4,IF($BE$3="暦月",(BB18/($BE$8/7)),""))</f>
        <v>40</v>
      </c>
      <c r="BE18" s="239"/>
      <c r="BF18" s="235"/>
      <c r="BG18" s="236"/>
      <c r="BH18" s="236"/>
      <c r="BI18" s="236"/>
      <c r="BJ18" s="237"/>
    </row>
    <row r="19" spans="2:62" ht="20.25" customHeight="1" x14ac:dyDescent="0.45">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247</v>
      </c>
      <c r="Y19" s="105"/>
      <c r="Z19" s="105"/>
      <c r="AA19" s="105" t="s">
        <v>247</v>
      </c>
      <c r="AB19" s="105" t="s">
        <v>39</v>
      </c>
      <c r="AC19" s="106" t="s">
        <v>247</v>
      </c>
      <c r="AD19" s="104" t="s">
        <v>39</v>
      </c>
      <c r="AE19" s="105" t="s">
        <v>247</v>
      </c>
      <c r="AF19" s="105"/>
      <c r="AG19" s="105" t="s">
        <v>247</v>
      </c>
      <c r="AH19" s="105" t="s">
        <v>247</v>
      </c>
      <c r="AI19" s="105" t="s">
        <v>39</v>
      </c>
      <c r="AJ19" s="106"/>
      <c r="AK19" s="104" t="s">
        <v>39</v>
      </c>
      <c r="AL19" s="105" t="s">
        <v>247</v>
      </c>
      <c r="AM19" s="105" t="s">
        <v>39</v>
      </c>
      <c r="AN19" s="105"/>
      <c r="AO19" s="105" t="s">
        <v>247</v>
      </c>
      <c r="AP19" s="105" t="s">
        <v>39</v>
      </c>
      <c r="AQ19" s="106"/>
      <c r="AR19" s="104" t="s">
        <v>39</v>
      </c>
      <c r="AS19" s="105" t="s">
        <v>247</v>
      </c>
      <c r="AT19" s="105"/>
      <c r="AU19" s="105"/>
      <c r="AV19" s="105" t="s">
        <v>247</v>
      </c>
      <c r="AW19" s="105" t="s">
        <v>39</v>
      </c>
      <c r="AX19" s="106" t="s">
        <v>247</v>
      </c>
      <c r="AY19" s="104"/>
      <c r="AZ19" s="105"/>
      <c r="BA19" s="107"/>
      <c r="BB19" s="241"/>
      <c r="BC19" s="242"/>
      <c r="BD19" s="243"/>
      <c r="BE19" s="244"/>
      <c r="BF19" s="232"/>
      <c r="BG19" s="233"/>
      <c r="BH19" s="233"/>
      <c r="BI19" s="233"/>
      <c r="BJ19" s="234"/>
    </row>
    <row r="20" spans="2:62" ht="20.25" customHeight="1" x14ac:dyDescent="0.45">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210</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t="str">
        <f>IF(AY19="","",VLOOKUP(AY19,'【記載例】シフト記号表（勤務時間帯）'!$C$6:$L$47,10,FALSE))</f>
        <v/>
      </c>
      <c r="AZ20" s="173" t="str">
        <f>IF(AZ19="","",VLOOKUP(AZ19,'【記載例】シフト記号表（勤務時間帯）'!$C$6:$L$47,10,FALSE))</f>
        <v/>
      </c>
      <c r="BA20" s="173" t="str">
        <f>IF(BA19="","",VLOOKUP(BA19,'【記載例】シフト記号表（勤務時間帯）'!$C$6:$L$47,10,FALSE))</f>
        <v/>
      </c>
      <c r="BB20" s="238">
        <f>IF($BE$3="４週",SUM(W20:AX20),IF($BE$3="暦月",SUM(W20:BA20),""))</f>
        <v>160</v>
      </c>
      <c r="BC20" s="239"/>
      <c r="BD20" s="240">
        <f>IF($BE$3="４週",BB20/4,IF($BE$3="暦月",(BB20/($BE$8/7)),""))</f>
        <v>40</v>
      </c>
      <c r="BE20" s="239"/>
      <c r="BF20" s="235"/>
      <c r="BG20" s="236"/>
      <c r="BH20" s="236"/>
      <c r="BI20" s="236"/>
      <c r="BJ20" s="237"/>
    </row>
    <row r="21" spans="2:62" ht="20.25" customHeight="1" x14ac:dyDescent="0.45">
      <c r="B21" s="211">
        <f>B19+1</f>
        <v>3</v>
      </c>
      <c r="C21" s="255" t="s">
        <v>241</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201</v>
      </c>
      <c r="X21" s="105" t="s">
        <v>201</v>
      </c>
      <c r="Y21" s="105" t="s">
        <v>201</v>
      </c>
      <c r="Z21" s="105"/>
      <c r="AA21" s="105"/>
      <c r="AB21" s="105" t="s">
        <v>201</v>
      </c>
      <c r="AC21" s="106" t="s">
        <v>201</v>
      </c>
      <c r="AD21" s="104" t="s">
        <v>201</v>
      </c>
      <c r="AE21" s="105" t="s">
        <v>201</v>
      </c>
      <c r="AF21" s="105" t="s">
        <v>201</v>
      </c>
      <c r="AG21" s="105"/>
      <c r="AH21" s="105"/>
      <c r="AI21" s="105" t="s">
        <v>201</v>
      </c>
      <c r="AJ21" s="106" t="s">
        <v>201</v>
      </c>
      <c r="AK21" s="104" t="s">
        <v>201</v>
      </c>
      <c r="AL21" s="105" t="s">
        <v>201</v>
      </c>
      <c r="AM21" s="105" t="s">
        <v>201</v>
      </c>
      <c r="AN21" s="105"/>
      <c r="AO21" s="105"/>
      <c r="AP21" s="105" t="s">
        <v>201</v>
      </c>
      <c r="AQ21" s="106" t="s">
        <v>201</v>
      </c>
      <c r="AR21" s="104" t="s">
        <v>201</v>
      </c>
      <c r="AS21" s="105" t="s">
        <v>201</v>
      </c>
      <c r="AT21" s="105" t="s">
        <v>201</v>
      </c>
      <c r="AU21" s="105"/>
      <c r="AV21" s="105"/>
      <c r="AW21" s="105" t="s">
        <v>201</v>
      </c>
      <c r="AX21" s="106" t="s">
        <v>201</v>
      </c>
      <c r="AY21" s="104"/>
      <c r="AZ21" s="105"/>
      <c r="BA21" s="107"/>
      <c r="BB21" s="241"/>
      <c r="BC21" s="242"/>
      <c r="BD21" s="243"/>
      <c r="BE21" s="244"/>
      <c r="BF21" s="232"/>
      <c r="BG21" s="233"/>
      <c r="BH21" s="233"/>
      <c r="BI21" s="233"/>
      <c r="BJ21" s="234"/>
    </row>
    <row r="22" spans="2:62" ht="20.25" customHeight="1" x14ac:dyDescent="0.45">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210</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t="str">
        <f>IF(AY21="","",VLOOKUP(AY21,'【記載例】シフト記号表（勤務時間帯）'!$C$6:$L$47,10,FALSE))</f>
        <v/>
      </c>
      <c r="AZ22" s="173" t="str">
        <f>IF(AZ21="","",VLOOKUP(AZ21,'【記載例】シフト記号表（勤務時間帯）'!$C$6:$L$47,10,FALSE))</f>
        <v/>
      </c>
      <c r="BA22" s="173" t="str">
        <f>IF(BA21="","",VLOOKUP(BA21,'【記載例】シフト記号表（勤務時間帯）'!$C$6:$L$47,10,FALSE))</f>
        <v/>
      </c>
      <c r="BB22" s="238">
        <f>IF($BE$3="４週",SUM(W22:AX22),IF($BE$3="暦月",SUM(W22:BA22),""))</f>
        <v>160</v>
      </c>
      <c r="BC22" s="239"/>
      <c r="BD22" s="240">
        <f>IF($BE$3="４週",BB22/4,IF($BE$3="暦月",(BB22/($BE$8/7)),""))</f>
        <v>40</v>
      </c>
      <c r="BE22" s="239"/>
      <c r="BF22" s="235"/>
      <c r="BG22" s="236"/>
      <c r="BH22" s="236"/>
      <c r="BI22" s="236"/>
      <c r="BJ22" s="237"/>
    </row>
    <row r="23" spans="2:62" ht="20.25" customHeight="1" x14ac:dyDescent="0.45">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203</v>
      </c>
      <c r="X23" s="105" t="s">
        <v>203</v>
      </c>
      <c r="Y23" s="105" t="s">
        <v>202</v>
      </c>
      <c r="Z23" s="105"/>
      <c r="AA23" s="105"/>
      <c r="AB23" s="105" t="s">
        <v>203</v>
      </c>
      <c r="AC23" s="106" t="s">
        <v>203</v>
      </c>
      <c r="AD23" s="104" t="s">
        <v>203</v>
      </c>
      <c r="AE23" s="105" t="s">
        <v>203</v>
      </c>
      <c r="AF23" s="105" t="s">
        <v>203</v>
      </c>
      <c r="AG23" s="105"/>
      <c r="AH23" s="105"/>
      <c r="AI23" s="105" t="s">
        <v>203</v>
      </c>
      <c r="AJ23" s="106" t="s">
        <v>203</v>
      </c>
      <c r="AK23" s="104" t="s">
        <v>203</v>
      </c>
      <c r="AL23" s="105" t="s">
        <v>203</v>
      </c>
      <c r="AM23" s="105" t="s">
        <v>203</v>
      </c>
      <c r="AN23" s="105"/>
      <c r="AO23" s="105"/>
      <c r="AP23" s="105" t="s">
        <v>203</v>
      </c>
      <c r="AQ23" s="106" t="s">
        <v>203</v>
      </c>
      <c r="AR23" s="104" t="s">
        <v>203</v>
      </c>
      <c r="AS23" s="105" t="s">
        <v>203</v>
      </c>
      <c r="AT23" s="105" t="s">
        <v>203</v>
      </c>
      <c r="AU23" s="105"/>
      <c r="AV23" s="105"/>
      <c r="AW23" s="105" t="s">
        <v>203</v>
      </c>
      <c r="AX23" s="106" t="s">
        <v>203</v>
      </c>
      <c r="AY23" s="104"/>
      <c r="AZ23" s="105"/>
      <c r="BA23" s="107"/>
      <c r="BB23" s="241"/>
      <c r="BC23" s="242"/>
      <c r="BD23" s="243"/>
      <c r="BE23" s="244"/>
      <c r="BF23" s="232"/>
      <c r="BG23" s="233"/>
      <c r="BH23" s="233"/>
      <c r="BI23" s="233"/>
      <c r="BJ23" s="234"/>
    </row>
    <row r="24" spans="2:62" ht="20.25" customHeight="1" x14ac:dyDescent="0.45">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210</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t="str">
        <f>IF(AY23="","",VLOOKUP(AY23,'【記載例】シフト記号表（勤務時間帯）'!$C$6:$L$47,10,FALSE))</f>
        <v/>
      </c>
      <c r="AZ24" s="173" t="str">
        <f>IF(AZ23="","",VLOOKUP(AZ23,'【記載例】シフト記号表（勤務時間帯）'!$C$6:$L$47,10,FALSE))</f>
        <v/>
      </c>
      <c r="BA24" s="173" t="str">
        <f>IF(BA23="","",VLOOKUP(BA23,'【記載例】シフト記号表（勤務時間帯）'!$C$6:$L$47,10,FALSE))</f>
        <v/>
      </c>
      <c r="BB24" s="238">
        <f>IF($BE$3="４週",SUM(W24:AX24),IF($BE$3="暦月",SUM(W24:BA24),""))</f>
        <v>80.000000000000014</v>
      </c>
      <c r="BC24" s="239"/>
      <c r="BD24" s="240">
        <f>IF($BE$3="４週",BB24/4,IF($BE$3="暦月",(BB24/($BE$8/7)),""))</f>
        <v>20.000000000000004</v>
      </c>
      <c r="BE24" s="239"/>
      <c r="BF24" s="235"/>
      <c r="BG24" s="236"/>
      <c r="BH24" s="236"/>
      <c r="BI24" s="236"/>
      <c r="BJ24" s="237"/>
    </row>
    <row r="25" spans="2:62" ht="20.25" customHeight="1" x14ac:dyDescent="0.45">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c r="AZ25" s="105"/>
      <c r="BA25" s="107"/>
      <c r="BB25" s="241"/>
      <c r="BC25" s="242"/>
      <c r="BD25" s="243"/>
      <c r="BE25" s="244"/>
      <c r="BF25" s="232"/>
      <c r="BG25" s="233"/>
      <c r="BH25" s="233"/>
      <c r="BI25" s="233"/>
      <c r="BJ25" s="234"/>
    </row>
    <row r="26" spans="2:62" ht="20.25" customHeight="1" x14ac:dyDescent="0.45">
      <c r="B26" s="212"/>
      <c r="C26" s="256"/>
      <c r="D26" s="254"/>
      <c r="E26" s="162"/>
      <c r="F26" s="163" t="str">
        <f>C25</f>
        <v>看護職員</v>
      </c>
      <c r="G26" s="162"/>
      <c r="H26" s="163" t="str">
        <f>I25</f>
        <v>A</v>
      </c>
      <c r="I26" s="247"/>
      <c r="J26" s="248"/>
      <c r="K26" s="252"/>
      <c r="L26" s="253"/>
      <c r="M26" s="253"/>
      <c r="N26" s="254"/>
      <c r="O26" s="226"/>
      <c r="P26" s="227"/>
      <c r="Q26" s="227"/>
      <c r="R26" s="227"/>
      <c r="S26" s="228"/>
      <c r="T26" s="185" t="s">
        <v>210</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t="str">
        <f>IF(AY25="","",VLOOKUP(AY25,'【記載例】シフト記号表（勤務時間帯）'!$C$6:$L$47,10,FALSE))</f>
        <v/>
      </c>
      <c r="AZ26" s="173" t="str">
        <f>IF(AZ25="","",VLOOKUP(AZ25,'【記載例】シフト記号表（勤務時間帯）'!$C$6:$L$47,10,FALSE))</f>
        <v/>
      </c>
      <c r="BA26" s="173" t="str">
        <f>IF(BA25="","",VLOOKUP(BA25,'【記載例】シフト記号表（勤務時間帯）'!$C$6:$L$47,10,FALSE))</f>
        <v/>
      </c>
      <c r="BB26" s="238">
        <f>IF($BE$3="４週",SUM(W26:AX26),IF($BE$3="暦月",SUM(W26:BA26),""))</f>
        <v>160</v>
      </c>
      <c r="BC26" s="239"/>
      <c r="BD26" s="240">
        <f>IF($BE$3="４週",BB26/4,IF($BE$3="暦月",(BB26/($BE$8/7)),""))</f>
        <v>40</v>
      </c>
      <c r="BE26" s="239"/>
      <c r="BF26" s="235"/>
      <c r="BG26" s="236"/>
      <c r="BH26" s="236"/>
      <c r="BI26" s="236"/>
      <c r="BJ26" s="237"/>
    </row>
    <row r="27" spans="2:62" ht="20.25" customHeight="1" x14ac:dyDescent="0.45">
      <c r="B27" s="211">
        <f>B25+1</f>
        <v>6</v>
      </c>
      <c r="C27" s="255" t="s">
        <v>102</v>
      </c>
      <c r="D27" s="251"/>
      <c r="E27" s="162"/>
      <c r="F27" s="163"/>
      <c r="G27" s="162"/>
      <c r="H27" s="163"/>
      <c r="I27" s="245" t="s">
        <v>89</v>
      </c>
      <c r="J27" s="246"/>
      <c r="K27" s="249" t="s">
        <v>107</v>
      </c>
      <c r="L27" s="250"/>
      <c r="M27" s="250"/>
      <c r="N27" s="251"/>
      <c r="O27" s="226" t="s">
        <v>248</v>
      </c>
      <c r="P27" s="227"/>
      <c r="Q27" s="227"/>
      <c r="R27" s="227"/>
      <c r="S27" s="228"/>
      <c r="T27" s="184" t="s">
        <v>18</v>
      </c>
      <c r="U27" s="117"/>
      <c r="V27" s="118"/>
      <c r="W27" s="104" t="s">
        <v>204</v>
      </c>
      <c r="X27" s="105" t="s">
        <v>223</v>
      </c>
      <c r="Y27" s="105" t="s">
        <v>205</v>
      </c>
      <c r="Z27" s="105" t="s">
        <v>205</v>
      </c>
      <c r="AA27" s="105"/>
      <c r="AB27" s="105" t="s">
        <v>206</v>
      </c>
      <c r="AC27" s="106"/>
      <c r="AD27" s="104"/>
      <c r="AE27" s="105" t="s">
        <v>204</v>
      </c>
      <c r="AF27" s="105" t="s">
        <v>223</v>
      </c>
      <c r="AG27" s="105" t="s">
        <v>205</v>
      </c>
      <c r="AH27" s="105" t="s">
        <v>205</v>
      </c>
      <c r="AI27" s="105"/>
      <c r="AJ27" s="106" t="s">
        <v>206</v>
      </c>
      <c r="AK27" s="104" t="s">
        <v>206</v>
      </c>
      <c r="AL27" s="105"/>
      <c r="AM27" s="105" t="s">
        <v>204</v>
      </c>
      <c r="AN27" s="105" t="s">
        <v>223</v>
      </c>
      <c r="AO27" s="105" t="s">
        <v>205</v>
      </c>
      <c r="AP27" s="105" t="s">
        <v>205</v>
      </c>
      <c r="AQ27" s="106"/>
      <c r="AR27" s="104" t="s">
        <v>206</v>
      </c>
      <c r="AS27" s="105"/>
      <c r="AT27" s="105"/>
      <c r="AU27" s="105" t="s">
        <v>204</v>
      </c>
      <c r="AV27" s="105" t="s">
        <v>223</v>
      </c>
      <c r="AW27" s="105" t="s">
        <v>205</v>
      </c>
      <c r="AX27" s="106" t="s">
        <v>205</v>
      </c>
      <c r="AY27" s="104"/>
      <c r="AZ27" s="105"/>
      <c r="BA27" s="107"/>
      <c r="BB27" s="241"/>
      <c r="BC27" s="242"/>
      <c r="BD27" s="243"/>
      <c r="BE27" s="244"/>
      <c r="BF27" s="232"/>
      <c r="BG27" s="233"/>
      <c r="BH27" s="233"/>
      <c r="BI27" s="233"/>
      <c r="BJ27" s="234"/>
    </row>
    <row r="28" spans="2:62" ht="20.25" customHeight="1" x14ac:dyDescent="0.45">
      <c r="B28" s="212"/>
      <c r="C28" s="256"/>
      <c r="D28" s="254"/>
      <c r="E28" s="162"/>
      <c r="F28" s="163" t="str">
        <f>C27</f>
        <v>看護職員</v>
      </c>
      <c r="G28" s="162"/>
      <c r="H28" s="163" t="str">
        <f>I27</f>
        <v>A</v>
      </c>
      <c r="I28" s="247"/>
      <c r="J28" s="248"/>
      <c r="K28" s="252"/>
      <c r="L28" s="253"/>
      <c r="M28" s="253"/>
      <c r="N28" s="254"/>
      <c r="O28" s="226"/>
      <c r="P28" s="227"/>
      <c r="Q28" s="227"/>
      <c r="R28" s="227"/>
      <c r="S28" s="228"/>
      <c r="T28" s="111" t="s">
        <v>210</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t="str">
        <f>IF(AZ27="","",VLOOKUP(AZ27,'【記載例】シフト記号表（勤務時間帯）'!$C$6:$L$47,10,FALSE))</f>
        <v/>
      </c>
      <c r="BA28" s="173" t="str">
        <f>IF(BA27="","",VLOOKUP(BA27,'【記載例】シフト記号表（勤務時間帯）'!$C$6:$L$47,10,FALSE))</f>
        <v/>
      </c>
      <c r="BB28" s="238">
        <f>IF($BE$3="４週",SUM(W28:AX28),IF($BE$3="暦月",SUM(W28:BA28),""))</f>
        <v>160</v>
      </c>
      <c r="BC28" s="239"/>
      <c r="BD28" s="240">
        <f>IF($BE$3="４週",BB28/4,IF($BE$3="暦月",(BB28/($BE$8/7)),""))</f>
        <v>40</v>
      </c>
      <c r="BE28" s="239"/>
      <c r="BF28" s="235"/>
      <c r="BG28" s="236"/>
      <c r="BH28" s="236"/>
      <c r="BI28" s="236"/>
      <c r="BJ28" s="237"/>
    </row>
    <row r="29" spans="2:62" ht="20.25" customHeight="1" x14ac:dyDescent="0.45">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207</v>
      </c>
      <c r="X29" s="105" t="s">
        <v>207</v>
      </c>
      <c r="Y29" s="105" t="s">
        <v>207</v>
      </c>
      <c r="Z29" s="105"/>
      <c r="AA29" s="105"/>
      <c r="AB29" s="105" t="s">
        <v>207</v>
      </c>
      <c r="AC29" s="106" t="s">
        <v>207</v>
      </c>
      <c r="AD29" s="104" t="s">
        <v>207</v>
      </c>
      <c r="AE29" s="105" t="s">
        <v>207</v>
      </c>
      <c r="AF29" s="105" t="s">
        <v>207</v>
      </c>
      <c r="AG29" s="105"/>
      <c r="AH29" s="105"/>
      <c r="AI29" s="105" t="s">
        <v>207</v>
      </c>
      <c r="AJ29" s="106" t="s">
        <v>207</v>
      </c>
      <c r="AK29" s="104" t="s">
        <v>207</v>
      </c>
      <c r="AL29" s="105" t="s">
        <v>207</v>
      </c>
      <c r="AM29" s="105" t="s">
        <v>207</v>
      </c>
      <c r="AN29" s="105"/>
      <c r="AO29" s="105"/>
      <c r="AP29" s="105" t="s">
        <v>207</v>
      </c>
      <c r="AQ29" s="106" t="s">
        <v>207</v>
      </c>
      <c r="AR29" s="104" t="s">
        <v>207</v>
      </c>
      <c r="AS29" s="105" t="s">
        <v>207</v>
      </c>
      <c r="AT29" s="105" t="s">
        <v>207</v>
      </c>
      <c r="AU29" s="105"/>
      <c r="AV29" s="105"/>
      <c r="AW29" s="105" t="s">
        <v>207</v>
      </c>
      <c r="AX29" s="106" t="s">
        <v>207</v>
      </c>
      <c r="AY29" s="104"/>
      <c r="AZ29" s="105"/>
      <c r="BA29" s="107"/>
      <c r="BB29" s="241"/>
      <c r="BC29" s="242"/>
      <c r="BD29" s="243"/>
      <c r="BE29" s="244"/>
      <c r="BF29" s="232"/>
      <c r="BG29" s="233"/>
      <c r="BH29" s="233"/>
      <c r="BI29" s="233"/>
      <c r="BJ29" s="234"/>
    </row>
    <row r="30" spans="2:62" ht="20.25" customHeight="1" x14ac:dyDescent="0.45">
      <c r="B30" s="212"/>
      <c r="C30" s="256"/>
      <c r="D30" s="254"/>
      <c r="E30" s="162"/>
      <c r="F30" s="163" t="str">
        <f>C29</f>
        <v>看護職員</v>
      </c>
      <c r="G30" s="162"/>
      <c r="H30" s="163" t="str">
        <f>I29</f>
        <v>B</v>
      </c>
      <c r="I30" s="247"/>
      <c r="J30" s="248"/>
      <c r="K30" s="252"/>
      <c r="L30" s="253"/>
      <c r="M30" s="253"/>
      <c r="N30" s="254"/>
      <c r="O30" s="226"/>
      <c r="P30" s="227"/>
      <c r="Q30" s="227"/>
      <c r="R30" s="227"/>
      <c r="S30" s="228"/>
      <c r="T30" s="111" t="s">
        <v>210</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t="str">
        <f>IF(AY29="","",VLOOKUP(AY29,'【記載例】シフト記号表（勤務時間帯）'!$C$6:$L$47,10,FALSE))</f>
        <v/>
      </c>
      <c r="AZ30" s="173" t="str">
        <f>IF(AZ29="","",VLOOKUP(AZ29,'【記載例】シフト記号表（勤務時間帯）'!$C$6:$L$47,10,FALSE))</f>
        <v/>
      </c>
      <c r="BA30" s="173" t="str">
        <f>IF(BA29="","",VLOOKUP(BA29,'【記載例】シフト記号表（勤務時間帯）'!$C$6:$L$47,10,FALSE))</f>
        <v/>
      </c>
      <c r="BB30" s="238">
        <f>IF($BE$3="４週",SUM(W30:AX30),IF($BE$3="暦月",SUM(W30:BA30),""))</f>
        <v>79.999999999999986</v>
      </c>
      <c r="BC30" s="239"/>
      <c r="BD30" s="240">
        <f>IF($BE$3="４週",BB30/4,IF($BE$3="暦月",(BB30/($BE$8/7)),""))</f>
        <v>19.999999999999996</v>
      </c>
      <c r="BE30" s="239"/>
      <c r="BF30" s="235"/>
      <c r="BG30" s="236"/>
      <c r="BH30" s="236"/>
      <c r="BI30" s="236"/>
      <c r="BJ30" s="237"/>
    </row>
    <row r="31" spans="2:62" ht="20.25" customHeight="1" x14ac:dyDescent="0.45">
      <c r="B31" s="211">
        <f>B29+1</f>
        <v>8</v>
      </c>
      <c r="C31" s="255" t="s">
        <v>102</v>
      </c>
      <c r="D31" s="251"/>
      <c r="E31" s="162"/>
      <c r="F31" s="163"/>
      <c r="G31" s="162"/>
      <c r="H31" s="163"/>
      <c r="I31" s="245" t="s">
        <v>89</v>
      </c>
      <c r="J31" s="246"/>
      <c r="K31" s="249" t="s">
        <v>107</v>
      </c>
      <c r="L31" s="250"/>
      <c r="M31" s="250"/>
      <c r="N31" s="251"/>
      <c r="O31" s="226" t="s">
        <v>249</v>
      </c>
      <c r="P31" s="227"/>
      <c r="Q31" s="227"/>
      <c r="R31" s="227"/>
      <c r="S31" s="228"/>
      <c r="T31" s="114" t="s">
        <v>18</v>
      </c>
      <c r="U31" s="115"/>
      <c r="V31" s="116"/>
      <c r="W31" s="104"/>
      <c r="X31" s="105"/>
      <c r="Y31" s="105" t="s">
        <v>208</v>
      </c>
      <c r="Z31" s="105" t="s">
        <v>208</v>
      </c>
      <c r="AA31" s="105" t="s">
        <v>208</v>
      </c>
      <c r="AB31" s="105" t="s">
        <v>208</v>
      </c>
      <c r="AC31" s="106" t="s">
        <v>208</v>
      </c>
      <c r="AD31" s="104"/>
      <c r="AE31" s="105"/>
      <c r="AF31" s="105" t="s">
        <v>208</v>
      </c>
      <c r="AG31" s="105" t="s">
        <v>208</v>
      </c>
      <c r="AH31" s="105" t="s">
        <v>208</v>
      </c>
      <c r="AI31" s="105" t="s">
        <v>208</v>
      </c>
      <c r="AJ31" s="106" t="s">
        <v>208</v>
      </c>
      <c r="AK31" s="104"/>
      <c r="AL31" s="105"/>
      <c r="AM31" s="105" t="s">
        <v>208</v>
      </c>
      <c r="AN31" s="105" t="s">
        <v>208</v>
      </c>
      <c r="AO31" s="105" t="s">
        <v>208</v>
      </c>
      <c r="AP31" s="105" t="s">
        <v>208</v>
      </c>
      <c r="AQ31" s="106" t="s">
        <v>208</v>
      </c>
      <c r="AR31" s="104"/>
      <c r="AS31" s="105"/>
      <c r="AT31" s="105" t="s">
        <v>208</v>
      </c>
      <c r="AU31" s="105" t="s">
        <v>208</v>
      </c>
      <c r="AV31" s="105" t="s">
        <v>208</v>
      </c>
      <c r="AW31" s="105" t="s">
        <v>208</v>
      </c>
      <c r="AX31" s="106" t="s">
        <v>208</v>
      </c>
      <c r="AY31" s="104"/>
      <c r="AZ31" s="105"/>
      <c r="BA31" s="107"/>
      <c r="BB31" s="241"/>
      <c r="BC31" s="242"/>
      <c r="BD31" s="243"/>
      <c r="BE31" s="244"/>
      <c r="BF31" s="232"/>
      <c r="BG31" s="233"/>
      <c r="BH31" s="233"/>
      <c r="BI31" s="233"/>
      <c r="BJ31" s="234"/>
    </row>
    <row r="32" spans="2:62" ht="20.25" customHeight="1" x14ac:dyDescent="0.45">
      <c r="B32" s="212"/>
      <c r="C32" s="256"/>
      <c r="D32" s="254"/>
      <c r="E32" s="162"/>
      <c r="F32" s="163" t="str">
        <f>C31</f>
        <v>看護職員</v>
      </c>
      <c r="G32" s="162"/>
      <c r="H32" s="163" t="str">
        <f>I31</f>
        <v>A</v>
      </c>
      <c r="I32" s="247"/>
      <c r="J32" s="248"/>
      <c r="K32" s="252"/>
      <c r="L32" s="253"/>
      <c r="M32" s="253"/>
      <c r="N32" s="254"/>
      <c r="O32" s="226"/>
      <c r="P32" s="227"/>
      <c r="Q32" s="227"/>
      <c r="R32" s="227"/>
      <c r="S32" s="228"/>
      <c r="T32" s="111" t="s">
        <v>210</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40</v>
      </c>
      <c r="BE32" s="239"/>
      <c r="BF32" s="235"/>
      <c r="BG32" s="236"/>
      <c r="BH32" s="236"/>
      <c r="BI32" s="236"/>
      <c r="BJ32" s="237"/>
    </row>
    <row r="33" spans="2:62" ht="20.25" customHeight="1" x14ac:dyDescent="0.45">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208</v>
      </c>
      <c r="X33" s="105" t="s">
        <v>208</v>
      </c>
      <c r="Y33" s="105" t="s">
        <v>208</v>
      </c>
      <c r="Z33" s="105"/>
      <c r="AA33" s="105"/>
      <c r="AB33" s="105" t="s">
        <v>208</v>
      </c>
      <c r="AC33" s="106" t="s">
        <v>208</v>
      </c>
      <c r="AD33" s="104" t="s">
        <v>208</v>
      </c>
      <c r="AE33" s="105" t="s">
        <v>208</v>
      </c>
      <c r="AF33" s="105" t="s">
        <v>208</v>
      </c>
      <c r="AG33" s="105"/>
      <c r="AH33" s="105"/>
      <c r="AI33" s="105" t="s">
        <v>208</v>
      </c>
      <c r="AJ33" s="106" t="s">
        <v>208</v>
      </c>
      <c r="AK33" s="104" t="s">
        <v>208</v>
      </c>
      <c r="AL33" s="105" t="s">
        <v>208</v>
      </c>
      <c r="AM33" s="105" t="s">
        <v>208</v>
      </c>
      <c r="AN33" s="105"/>
      <c r="AO33" s="105"/>
      <c r="AP33" s="105" t="s">
        <v>208</v>
      </c>
      <c r="AQ33" s="106" t="s">
        <v>208</v>
      </c>
      <c r="AR33" s="104" t="s">
        <v>208</v>
      </c>
      <c r="AS33" s="105" t="s">
        <v>208</v>
      </c>
      <c r="AT33" s="105" t="s">
        <v>208</v>
      </c>
      <c r="AU33" s="105"/>
      <c r="AV33" s="105"/>
      <c r="AW33" s="105" t="s">
        <v>208</v>
      </c>
      <c r="AX33" s="106" t="s">
        <v>208</v>
      </c>
      <c r="AY33" s="104"/>
      <c r="AZ33" s="105"/>
      <c r="BA33" s="107"/>
      <c r="BB33" s="241"/>
      <c r="BC33" s="242"/>
      <c r="BD33" s="243"/>
      <c r="BE33" s="244"/>
      <c r="BF33" s="232"/>
      <c r="BG33" s="233"/>
      <c r="BH33" s="233"/>
      <c r="BI33" s="233"/>
      <c r="BJ33" s="234"/>
    </row>
    <row r="34" spans="2:62" ht="20.25" customHeight="1" x14ac:dyDescent="0.45">
      <c r="B34" s="212"/>
      <c r="C34" s="256"/>
      <c r="D34" s="254"/>
      <c r="E34" s="162"/>
      <c r="F34" s="163" t="str">
        <f>C33</f>
        <v>介護職員</v>
      </c>
      <c r="G34" s="162"/>
      <c r="H34" s="163" t="str">
        <f>I33</f>
        <v>A</v>
      </c>
      <c r="I34" s="247"/>
      <c r="J34" s="248"/>
      <c r="K34" s="252"/>
      <c r="L34" s="253"/>
      <c r="M34" s="253"/>
      <c r="N34" s="254"/>
      <c r="O34" s="226"/>
      <c r="P34" s="227"/>
      <c r="Q34" s="227"/>
      <c r="R34" s="227"/>
      <c r="S34" s="228"/>
      <c r="T34" s="185" t="s">
        <v>210</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t="str">
        <f>IF(AY33="","",VLOOKUP(AY33,'【記載例】シフト記号表（勤務時間帯）'!$C$6:$L$47,10,FALSE))</f>
        <v/>
      </c>
      <c r="AZ34" s="173" t="str">
        <f>IF(AZ33="","",VLOOKUP(AZ33,'【記載例】シフト記号表（勤務時間帯）'!$C$6:$L$47,10,FALSE))</f>
        <v/>
      </c>
      <c r="BA34" s="173" t="str">
        <f>IF(BA33="","",VLOOKUP(BA33,'【記載例】シフト記号表（勤務時間帯）'!$C$6:$L$47,10,FALSE))</f>
        <v/>
      </c>
      <c r="BB34" s="238">
        <f>IF($BE$3="４週",SUM(W34:AX34),IF($BE$3="暦月",SUM(W34:BA34),""))</f>
        <v>160</v>
      </c>
      <c r="BC34" s="239"/>
      <c r="BD34" s="240">
        <f>IF($BE$3="４週",BB34/4,IF($BE$3="暦月",(BB34/($BE$8/7)),""))</f>
        <v>40</v>
      </c>
      <c r="BE34" s="239"/>
      <c r="BF34" s="235"/>
      <c r="BG34" s="236"/>
      <c r="BH34" s="236"/>
      <c r="BI34" s="236"/>
      <c r="BJ34" s="237"/>
    </row>
    <row r="35" spans="2:62" ht="20.25" customHeight="1" x14ac:dyDescent="0.45">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204</v>
      </c>
      <c r="X35" s="105" t="s">
        <v>223</v>
      </c>
      <c r="Y35" s="105" t="s">
        <v>205</v>
      </c>
      <c r="Z35" s="105" t="s">
        <v>205</v>
      </c>
      <c r="AA35" s="105"/>
      <c r="AB35" s="105" t="s">
        <v>206</v>
      </c>
      <c r="AC35" s="106"/>
      <c r="AD35" s="104"/>
      <c r="AE35" s="105" t="s">
        <v>204</v>
      </c>
      <c r="AF35" s="105" t="s">
        <v>223</v>
      </c>
      <c r="AG35" s="105" t="s">
        <v>205</v>
      </c>
      <c r="AH35" s="105" t="s">
        <v>205</v>
      </c>
      <c r="AI35" s="105"/>
      <c r="AJ35" s="106" t="s">
        <v>206</v>
      </c>
      <c r="AK35" s="104" t="s">
        <v>206</v>
      </c>
      <c r="AL35" s="105"/>
      <c r="AM35" s="105" t="s">
        <v>204</v>
      </c>
      <c r="AN35" s="105" t="s">
        <v>223</v>
      </c>
      <c r="AO35" s="105" t="s">
        <v>205</v>
      </c>
      <c r="AP35" s="105" t="s">
        <v>205</v>
      </c>
      <c r="AQ35" s="106"/>
      <c r="AR35" s="104" t="s">
        <v>206</v>
      </c>
      <c r="AS35" s="105"/>
      <c r="AT35" s="105"/>
      <c r="AU35" s="105" t="s">
        <v>204</v>
      </c>
      <c r="AV35" s="105" t="s">
        <v>223</v>
      </c>
      <c r="AW35" s="105" t="s">
        <v>205</v>
      </c>
      <c r="AX35" s="106" t="s">
        <v>205</v>
      </c>
      <c r="AY35" s="104"/>
      <c r="AZ35" s="105"/>
      <c r="BA35" s="107"/>
      <c r="BB35" s="241"/>
      <c r="BC35" s="242"/>
      <c r="BD35" s="243"/>
      <c r="BE35" s="244"/>
      <c r="BF35" s="232"/>
      <c r="BG35" s="233"/>
      <c r="BH35" s="233"/>
      <c r="BI35" s="233"/>
      <c r="BJ35" s="234"/>
    </row>
    <row r="36" spans="2:62" ht="20.25" customHeight="1" x14ac:dyDescent="0.45">
      <c r="B36" s="212"/>
      <c r="C36" s="256"/>
      <c r="D36" s="254"/>
      <c r="E36" s="162"/>
      <c r="F36" s="163" t="str">
        <f>C35</f>
        <v>介護職員</v>
      </c>
      <c r="G36" s="162"/>
      <c r="H36" s="163" t="str">
        <f>I35</f>
        <v>A</v>
      </c>
      <c r="I36" s="247"/>
      <c r="J36" s="248"/>
      <c r="K36" s="252"/>
      <c r="L36" s="253"/>
      <c r="M36" s="253"/>
      <c r="N36" s="254"/>
      <c r="O36" s="226"/>
      <c r="P36" s="227"/>
      <c r="Q36" s="227"/>
      <c r="R36" s="227"/>
      <c r="S36" s="228"/>
      <c r="T36" s="185" t="s">
        <v>210</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t="str">
        <f>IF(AZ35="","",VLOOKUP(AZ35,'【記載例】シフト記号表（勤務時間帯）'!$C$6:$L$47,10,FALSE))</f>
        <v/>
      </c>
      <c r="BA36" s="173" t="str">
        <f>IF(BA35="","",VLOOKUP(BA35,'【記載例】シフト記号表（勤務時間帯）'!$C$6:$L$47,10,FALSE))</f>
        <v/>
      </c>
      <c r="BB36" s="238">
        <f>IF($BE$3="４週",SUM(W36:AX36),IF($BE$3="暦月",SUM(W36:BA36),""))</f>
        <v>160</v>
      </c>
      <c r="BC36" s="239"/>
      <c r="BD36" s="240">
        <f>IF($BE$3="４週",BB36/4,IF($BE$3="暦月",(BB36/($BE$8/7)),""))</f>
        <v>40</v>
      </c>
      <c r="BE36" s="239"/>
      <c r="BF36" s="235"/>
      <c r="BG36" s="236"/>
      <c r="BH36" s="236"/>
      <c r="BI36" s="236"/>
      <c r="BJ36" s="237"/>
    </row>
    <row r="37" spans="2:62" ht="20.25" customHeight="1" x14ac:dyDescent="0.45">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204</v>
      </c>
      <c r="Y37" s="105" t="s">
        <v>223</v>
      </c>
      <c r="Z37" s="105" t="s">
        <v>206</v>
      </c>
      <c r="AA37" s="105" t="s">
        <v>205</v>
      </c>
      <c r="AB37" s="105"/>
      <c r="AC37" s="106" t="s">
        <v>206</v>
      </c>
      <c r="AD37" s="104" t="s">
        <v>206</v>
      </c>
      <c r="AE37" s="105"/>
      <c r="AF37" s="105" t="s">
        <v>204</v>
      </c>
      <c r="AG37" s="105" t="s">
        <v>223</v>
      </c>
      <c r="AH37" s="105" t="s">
        <v>206</v>
      </c>
      <c r="AI37" s="105" t="s">
        <v>205</v>
      </c>
      <c r="AJ37" s="106"/>
      <c r="AK37" s="104" t="s">
        <v>206</v>
      </c>
      <c r="AL37" s="105" t="s">
        <v>205</v>
      </c>
      <c r="AM37" s="105"/>
      <c r="AN37" s="105" t="s">
        <v>204</v>
      </c>
      <c r="AO37" s="105" t="s">
        <v>223</v>
      </c>
      <c r="AP37" s="105" t="s">
        <v>206</v>
      </c>
      <c r="AQ37" s="106"/>
      <c r="AR37" s="104"/>
      <c r="AS37" s="105" t="s">
        <v>206</v>
      </c>
      <c r="AT37" s="105" t="s">
        <v>205</v>
      </c>
      <c r="AU37" s="105"/>
      <c r="AV37" s="105" t="s">
        <v>204</v>
      </c>
      <c r="AW37" s="105" t="s">
        <v>223</v>
      </c>
      <c r="AX37" s="106" t="s">
        <v>206</v>
      </c>
      <c r="AY37" s="104"/>
      <c r="AZ37" s="105"/>
      <c r="BA37" s="107"/>
      <c r="BB37" s="241"/>
      <c r="BC37" s="242"/>
      <c r="BD37" s="243"/>
      <c r="BE37" s="244"/>
      <c r="BF37" s="232"/>
      <c r="BG37" s="233"/>
      <c r="BH37" s="233"/>
      <c r="BI37" s="233"/>
      <c r="BJ37" s="234"/>
    </row>
    <row r="38" spans="2:62" ht="20.25" customHeight="1" x14ac:dyDescent="0.45">
      <c r="B38" s="212"/>
      <c r="C38" s="256"/>
      <c r="D38" s="254"/>
      <c r="E38" s="162"/>
      <c r="F38" s="163" t="str">
        <f>C37</f>
        <v>介護職員</v>
      </c>
      <c r="G38" s="162"/>
      <c r="H38" s="163" t="str">
        <f>I37</f>
        <v>A</v>
      </c>
      <c r="I38" s="247"/>
      <c r="J38" s="248"/>
      <c r="K38" s="252"/>
      <c r="L38" s="253"/>
      <c r="M38" s="253"/>
      <c r="N38" s="254"/>
      <c r="O38" s="226"/>
      <c r="P38" s="227"/>
      <c r="Q38" s="227"/>
      <c r="R38" s="227"/>
      <c r="S38" s="228"/>
      <c r="T38" s="185" t="s">
        <v>210</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40</v>
      </c>
      <c r="BE38" s="239"/>
      <c r="BF38" s="235"/>
      <c r="BG38" s="236"/>
      <c r="BH38" s="236"/>
      <c r="BI38" s="236"/>
      <c r="BJ38" s="237"/>
    </row>
    <row r="39" spans="2:62" ht="20.25" customHeight="1" x14ac:dyDescent="0.45">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206</v>
      </c>
      <c r="X39" s="105"/>
      <c r="Y39" s="105" t="s">
        <v>204</v>
      </c>
      <c r="Z39" s="105" t="s">
        <v>223</v>
      </c>
      <c r="AA39" s="105" t="s">
        <v>206</v>
      </c>
      <c r="AB39" s="105" t="s">
        <v>205</v>
      </c>
      <c r="AC39" s="106"/>
      <c r="AD39" s="104" t="s">
        <v>205</v>
      </c>
      <c r="AE39" s="105" t="s">
        <v>206</v>
      </c>
      <c r="AF39" s="105"/>
      <c r="AG39" s="105" t="s">
        <v>204</v>
      </c>
      <c r="AH39" s="105" t="s">
        <v>223</v>
      </c>
      <c r="AI39" s="105" t="s">
        <v>206</v>
      </c>
      <c r="AJ39" s="106"/>
      <c r="AK39" s="104" t="s">
        <v>205</v>
      </c>
      <c r="AL39" s="105" t="s">
        <v>206</v>
      </c>
      <c r="AM39" s="105"/>
      <c r="AN39" s="105"/>
      <c r="AO39" s="105" t="s">
        <v>204</v>
      </c>
      <c r="AP39" s="105" t="s">
        <v>223</v>
      </c>
      <c r="AQ39" s="106" t="s">
        <v>205</v>
      </c>
      <c r="AR39" s="104" t="s">
        <v>205</v>
      </c>
      <c r="AS39" s="105"/>
      <c r="AT39" s="105" t="s">
        <v>206</v>
      </c>
      <c r="AU39" s="105" t="s">
        <v>205</v>
      </c>
      <c r="AV39" s="105"/>
      <c r="AW39" s="105" t="s">
        <v>204</v>
      </c>
      <c r="AX39" s="106" t="s">
        <v>223</v>
      </c>
      <c r="AY39" s="104"/>
      <c r="AZ39" s="105"/>
      <c r="BA39" s="107"/>
      <c r="BB39" s="241"/>
      <c r="BC39" s="242"/>
      <c r="BD39" s="243"/>
      <c r="BE39" s="244"/>
      <c r="BF39" s="232"/>
      <c r="BG39" s="233"/>
      <c r="BH39" s="233"/>
      <c r="BI39" s="233"/>
      <c r="BJ39" s="234"/>
    </row>
    <row r="40" spans="2:62" ht="20.25" customHeight="1" x14ac:dyDescent="0.45">
      <c r="B40" s="212"/>
      <c r="C40" s="256"/>
      <c r="D40" s="254"/>
      <c r="E40" s="162"/>
      <c r="F40" s="163" t="str">
        <f>C39</f>
        <v>介護職員</v>
      </c>
      <c r="G40" s="162"/>
      <c r="H40" s="163" t="str">
        <f>I39</f>
        <v>A</v>
      </c>
      <c r="I40" s="247"/>
      <c r="J40" s="248"/>
      <c r="K40" s="252"/>
      <c r="L40" s="253"/>
      <c r="M40" s="253"/>
      <c r="N40" s="254"/>
      <c r="O40" s="226"/>
      <c r="P40" s="227"/>
      <c r="Q40" s="227"/>
      <c r="R40" s="227"/>
      <c r="S40" s="228"/>
      <c r="T40" s="185" t="s">
        <v>210</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t="str">
        <f>IF(AY39="","",VLOOKUP(AY39,'【記載例】シフト記号表（勤務時間帯）'!$C$6:$L$47,10,FALSE))</f>
        <v/>
      </c>
      <c r="AZ40" s="173" t="str">
        <f>IF(AZ39="","",VLOOKUP(AZ39,'【記載例】シフト記号表（勤務時間帯）'!$C$6:$L$47,10,FALSE))</f>
        <v/>
      </c>
      <c r="BA40" s="173" t="str">
        <f>IF(BA39="","",VLOOKUP(BA39,'【記載例】シフト記号表（勤務時間帯）'!$C$6:$L$47,10,FALSE))</f>
        <v/>
      </c>
      <c r="BB40" s="238">
        <f>IF($BE$3="４週",SUM(W40:AX40),IF($BE$3="暦月",SUM(W40:BA40),""))</f>
        <v>160</v>
      </c>
      <c r="BC40" s="239"/>
      <c r="BD40" s="240">
        <f>IF($BE$3="４週",BB40/4,IF($BE$3="暦月",(BB40/($BE$8/7)),""))</f>
        <v>40</v>
      </c>
      <c r="BE40" s="239"/>
      <c r="BF40" s="235"/>
      <c r="BG40" s="236"/>
      <c r="BH40" s="236"/>
      <c r="BI40" s="236"/>
      <c r="BJ40" s="237"/>
    </row>
    <row r="41" spans="2:62" ht="20.25" customHeight="1" x14ac:dyDescent="0.45">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205</v>
      </c>
      <c r="X41" s="105" t="s">
        <v>206</v>
      </c>
      <c r="Y41" s="105"/>
      <c r="Z41" s="105" t="s">
        <v>204</v>
      </c>
      <c r="AA41" s="105" t="s">
        <v>223</v>
      </c>
      <c r="AB41" s="105"/>
      <c r="AC41" s="106" t="s">
        <v>205</v>
      </c>
      <c r="AD41" s="104" t="s">
        <v>206</v>
      </c>
      <c r="AE41" s="105" t="s">
        <v>206</v>
      </c>
      <c r="AF41" s="105" t="s">
        <v>205</v>
      </c>
      <c r="AG41" s="105"/>
      <c r="AH41" s="105" t="s">
        <v>204</v>
      </c>
      <c r="AI41" s="105" t="s">
        <v>223</v>
      </c>
      <c r="AJ41" s="106"/>
      <c r="AK41" s="104" t="s">
        <v>206</v>
      </c>
      <c r="AL41" s="105"/>
      <c r="AM41" s="105" t="s">
        <v>206</v>
      </c>
      <c r="AN41" s="105" t="s">
        <v>206</v>
      </c>
      <c r="AO41" s="105"/>
      <c r="AP41" s="105" t="s">
        <v>204</v>
      </c>
      <c r="AQ41" s="106" t="s">
        <v>223</v>
      </c>
      <c r="AR41" s="104" t="s">
        <v>206</v>
      </c>
      <c r="AS41" s="105" t="s">
        <v>205</v>
      </c>
      <c r="AT41" s="105"/>
      <c r="AU41" s="105" t="s">
        <v>206</v>
      </c>
      <c r="AV41" s="105" t="s">
        <v>272</v>
      </c>
      <c r="AW41" s="105"/>
      <c r="AX41" s="106" t="s">
        <v>204</v>
      </c>
      <c r="AY41" s="104"/>
      <c r="AZ41" s="105"/>
      <c r="BA41" s="107"/>
      <c r="BB41" s="241"/>
      <c r="BC41" s="242"/>
      <c r="BD41" s="243"/>
      <c r="BE41" s="244"/>
      <c r="BF41" s="232"/>
      <c r="BG41" s="233"/>
      <c r="BH41" s="233"/>
      <c r="BI41" s="233"/>
      <c r="BJ41" s="234"/>
    </row>
    <row r="42" spans="2:62" ht="20.25" customHeight="1" x14ac:dyDescent="0.45">
      <c r="B42" s="212"/>
      <c r="C42" s="256"/>
      <c r="D42" s="254"/>
      <c r="E42" s="162"/>
      <c r="F42" s="163" t="str">
        <f>C41</f>
        <v>介護職員</v>
      </c>
      <c r="G42" s="162"/>
      <c r="H42" s="163" t="str">
        <f>I41</f>
        <v>A</v>
      </c>
      <c r="I42" s="247"/>
      <c r="J42" s="248"/>
      <c r="K42" s="252"/>
      <c r="L42" s="253"/>
      <c r="M42" s="253"/>
      <c r="N42" s="254"/>
      <c r="O42" s="226"/>
      <c r="P42" s="227"/>
      <c r="Q42" s="227"/>
      <c r="R42" s="227"/>
      <c r="S42" s="228"/>
      <c r="T42" s="185" t="s">
        <v>210</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t="str">
        <f>IF(AY41="","",VLOOKUP(AY41,'【記載例】シフト記号表（勤務時間帯）'!$C$6:$L$47,10,FALSE))</f>
        <v/>
      </c>
      <c r="AZ42" s="173" t="str">
        <f>IF(AZ41="","",VLOOKUP(AZ41,'【記載例】シフト記号表（勤務時間帯）'!$C$6:$L$47,10,FALSE))</f>
        <v/>
      </c>
      <c r="BA42" s="173" t="str">
        <f>IF(BA41="","",VLOOKUP(BA41,'【記載例】シフト記号表（勤務時間帯）'!$C$6:$L$47,10,FALSE))</f>
        <v/>
      </c>
      <c r="BB42" s="238">
        <f>IF($BE$3="４週",SUM(W42:AX42),IF($BE$3="暦月",SUM(W42:BA42),""))</f>
        <v>160</v>
      </c>
      <c r="BC42" s="239"/>
      <c r="BD42" s="240">
        <f>IF($BE$3="４週",BB42/4,IF($BE$3="暦月",(BB42/($BE$8/7)),""))</f>
        <v>40</v>
      </c>
      <c r="BE42" s="239"/>
      <c r="BF42" s="235"/>
      <c r="BG42" s="236"/>
      <c r="BH42" s="236"/>
      <c r="BI42" s="236"/>
      <c r="BJ42" s="237"/>
    </row>
    <row r="43" spans="2:62" ht="20.25" customHeight="1" x14ac:dyDescent="0.45">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205</v>
      </c>
      <c r="Y43" s="105" t="s">
        <v>206</v>
      </c>
      <c r="Z43" s="105"/>
      <c r="AA43" s="105" t="s">
        <v>206</v>
      </c>
      <c r="AB43" s="105" t="s">
        <v>206</v>
      </c>
      <c r="AC43" s="106"/>
      <c r="AD43" s="104"/>
      <c r="AE43" s="105" t="s">
        <v>205</v>
      </c>
      <c r="AF43" s="105" t="s">
        <v>206</v>
      </c>
      <c r="AG43" s="105" t="s">
        <v>206</v>
      </c>
      <c r="AH43" s="105"/>
      <c r="AI43" s="105"/>
      <c r="AJ43" s="106" t="s">
        <v>205</v>
      </c>
      <c r="AK43" s="104"/>
      <c r="AL43" s="105"/>
      <c r="AM43" s="105" t="s">
        <v>205</v>
      </c>
      <c r="AN43" s="105" t="s">
        <v>205</v>
      </c>
      <c r="AO43" s="105" t="s">
        <v>206</v>
      </c>
      <c r="AP43" s="105"/>
      <c r="AQ43" s="106" t="s">
        <v>206</v>
      </c>
      <c r="AR43" s="104"/>
      <c r="AS43" s="105" t="s">
        <v>206</v>
      </c>
      <c r="AT43" s="105" t="s">
        <v>206</v>
      </c>
      <c r="AU43" s="105"/>
      <c r="AV43" s="105" t="s">
        <v>206</v>
      </c>
      <c r="AW43" s="105" t="s">
        <v>205</v>
      </c>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t="str">
        <f>C43</f>
        <v>介護職員</v>
      </c>
      <c r="G44" s="162"/>
      <c r="H44" s="163" t="str">
        <f>I43</f>
        <v>C</v>
      </c>
      <c r="I44" s="247"/>
      <c r="J44" s="248"/>
      <c r="K44" s="252"/>
      <c r="L44" s="253"/>
      <c r="M44" s="253"/>
      <c r="N44" s="254"/>
      <c r="O44" s="226"/>
      <c r="P44" s="227"/>
      <c r="Q44" s="227"/>
      <c r="R44" s="227"/>
      <c r="S44" s="228"/>
      <c r="T44" s="185" t="s">
        <v>210</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t="str">
        <f>IF(AY43="","",VLOOKUP(AY43,'【記載例】シフト記号表（勤務時間帯）'!$C$6:$L$47,10,FALSE))</f>
        <v/>
      </c>
      <c r="AZ44" s="173" t="str">
        <f>IF(AZ43="","",VLOOKUP(AZ43,'【記載例】シフト記号表（勤務時間帯）'!$C$6:$L$47,10,FALSE))</f>
        <v/>
      </c>
      <c r="BA44" s="173" t="str">
        <f>IF(BA43="","",VLOOKUP(BA43,'【記載例】シフト記号表（勤務時間帯）'!$C$6:$L$47,10,FALSE))</f>
        <v/>
      </c>
      <c r="BB44" s="238">
        <f>IF($BE$3="４週",SUM(W44:AX44),IF($BE$3="暦月",SUM(W44:BA44),""))</f>
        <v>128</v>
      </c>
      <c r="BC44" s="239"/>
      <c r="BD44" s="240">
        <f>IF($BE$3="４週",BB44/4,IF($BE$3="暦月",(BB44/($BE$8/7)),""))</f>
        <v>32</v>
      </c>
      <c r="BE44" s="239"/>
      <c r="BF44" s="235"/>
      <c r="BG44" s="236"/>
      <c r="BH44" s="236"/>
      <c r="BI44" s="236"/>
      <c r="BJ44" s="237"/>
    </row>
    <row r="45" spans="2:62" ht="20.25" customHeight="1" x14ac:dyDescent="0.45">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206</v>
      </c>
      <c r="X45" s="105" t="s">
        <v>206</v>
      </c>
      <c r="Y45" s="105"/>
      <c r="Z45" s="105"/>
      <c r="AA45" s="105" t="s">
        <v>204</v>
      </c>
      <c r="AB45" s="105" t="s">
        <v>223</v>
      </c>
      <c r="AC45" s="106" t="s">
        <v>205</v>
      </c>
      <c r="AD45" s="104" t="s">
        <v>205</v>
      </c>
      <c r="AE45" s="105"/>
      <c r="AF45" s="105" t="s">
        <v>206</v>
      </c>
      <c r="AG45" s="105" t="s">
        <v>206</v>
      </c>
      <c r="AH45" s="105"/>
      <c r="AI45" s="105" t="s">
        <v>204</v>
      </c>
      <c r="AJ45" s="106" t="s">
        <v>223</v>
      </c>
      <c r="AK45" s="104" t="s">
        <v>205</v>
      </c>
      <c r="AL45" s="105" t="s">
        <v>205</v>
      </c>
      <c r="AM45" s="105"/>
      <c r="AN45" s="105" t="s">
        <v>206</v>
      </c>
      <c r="AO45" s="105"/>
      <c r="AP45" s="105"/>
      <c r="AQ45" s="106" t="s">
        <v>204</v>
      </c>
      <c r="AR45" s="104" t="s">
        <v>223</v>
      </c>
      <c r="AS45" s="105" t="s">
        <v>205</v>
      </c>
      <c r="AT45" s="105" t="s">
        <v>205</v>
      </c>
      <c r="AU45" s="105"/>
      <c r="AV45" s="105" t="s">
        <v>205</v>
      </c>
      <c r="AW45" s="105" t="s">
        <v>206</v>
      </c>
      <c r="AX45" s="106" t="s">
        <v>206</v>
      </c>
      <c r="AY45" s="104"/>
      <c r="AZ45" s="105"/>
      <c r="BA45" s="107"/>
      <c r="BB45" s="241"/>
      <c r="BC45" s="242"/>
      <c r="BD45" s="243"/>
      <c r="BE45" s="244"/>
      <c r="BF45" s="232"/>
      <c r="BG45" s="233"/>
      <c r="BH45" s="233"/>
      <c r="BI45" s="233"/>
      <c r="BJ45" s="234"/>
    </row>
    <row r="46" spans="2:62" ht="20.25" customHeight="1" x14ac:dyDescent="0.45">
      <c r="B46" s="212"/>
      <c r="C46" s="256"/>
      <c r="D46" s="254"/>
      <c r="E46" s="162"/>
      <c r="F46" s="163" t="str">
        <f>C45</f>
        <v>介護職員</v>
      </c>
      <c r="G46" s="162"/>
      <c r="H46" s="163" t="str">
        <f>I45</f>
        <v>A</v>
      </c>
      <c r="I46" s="247"/>
      <c r="J46" s="248"/>
      <c r="K46" s="252"/>
      <c r="L46" s="253"/>
      <c r="M46" s="253"/>
      <c r="N46" s="254"/>
      <c r="O46" s="226"/>
      <c r="P46" s="227"/>
      <c r="Q46" s="227"/>
      <c r="R46" s="227"/>
      <c r="S46" s="228"/>
      <c r="T46" s="185" t="s">
        <v>210</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t="str">
        <f>IF(AZ45="","",VLOOKUP(AZ45,'【記載例】シフト記号表（勤務時間帯）'!$C$6:$L$47,10,FALSE))</f>
        <v/>
      </c>
      <c r="BA46" s="173" t="str">
        <f>IF(BA45="","",VLOOKUP(BA45,'【記載例】シフト記号表（勤務時間帯）'!$C$6:$L$47,10,FALSE))</f>
        <v/>
      </c>
      <c r="BB46" s="238">
        <f>IF($BE$3="４週",SUM(W46:AX46),IF($BE$3="暦月",SUM(W46:BA46),""))</f>
        <v>160</v>
      </c>
      <c r="BC46" s="239"/>
      <c r="BD46" s="240">
        <f>IF($BE$3="４週",BB46/4,IF($BE$3="暦月",(BB46/($BE$8/7)),""))</f>
        <v>40</v>
      </c>
      <c r="BE46" s="239"/>
      <c r="BF46" s="235"/>
      <c r="BG46" s="236"/>
      <c r="BH46" s="236"/>
      <c r="BI46" s="236"/>
      <c r="BJ46" s="237"/>
    </row>
    <row r="47" spans="2:62" ht="20.25" customHeight="1" x14ac:dyDescent="0.45">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205</v>
      </c>
      <c r="Y47" s="105" t="s">
        <v>206</v>
      </c>
      <c r="Z47" s="105" t="s">
        <v>206</v>
      </c>
      <c r="AA47" s="105"/>
      <c r="AB47" s="105" t="s">
        <v>204</v>
      </c>
      <c r="AC47" s="106" t="s">
        <v>223</v>
      </c>
      <c r="AD47" s="104" t="s">
        <v>206</v>
      </c>
      <c r="AE47" s="105"/>
      <c r="AF47" s="105" t="s">
        <v>206</v>
      </c>
      <c r="AG47" s="105" t="s">
        <v>206</v>
      </c>
      <c r="AH47" s="105"/>
      <c r="AI47" s="105"/>
      <c r="AJ47" s="106" t="s">
        <v>204</v>
      </c>
      <c r="AK47" s="104" t="s">
        <v>223</v>
      </c>
      <c r="AL47" s="105" t="s">
        <v>206</v>
      </c>
      <c r="AM47" s="105" t="s">
        <v>206</v>
      </c>
      <c r="AN47" s="105" t="s">
        <v>206</v>
      </c>
      <c r="AO47" s="105" t="s">
        <v>205</v>
      </c>
      <c r="AP47" s="105" t="s">
        <v>205</v>
      </c>
      <c r="AQ47" s="106"/>
      <c r="AR47" s="104" t="s">
        <v>204</v>
      </c>
      <c r="AS47" s="105" t="s">
        <v>223</v>
      </c>
      <c r="AT47" s="105" t="s">
        <v>205</v>
      </c>
      <c r="AU47" s="105" t="s">
        <v>206</v>
      </c>
      <c r="AV47" s="105"/>
      <c r="AW47" s="105"/>
      <c r="AX47" s="106" t="s">
        <v>205</v>
      </c>
      <c r="AY47" s="104"/>
      <c r="AZ47" s="105"/>
      <c r="BA47" s="107"/>
      <c r="BB47" s="241"/>
      <c r="BC47" s="242"/>
      <c r="BD47" s="243"/>
      <c r="BE47" s="244"/>
      <c r="BF47" s="232"/>
      <c r="BG47" s="233"/>
      <c r="BH47" s="233"/>
      <c r="BI47" s="233"/>
      <c r="BJ47" s="234"/>
    </row>
    <row r="48" spans="2:62" ht="20.25" customHeight="1" x14ac:dyDescent="0.45">
      <c r="B48" s="212"/>
      <c r="C48" s="256"/>
      <c r="D48" s="254"/>
      <c r="E48" s="162"/>
      <c r="F48" s="163" t="str">
        <f>C47</f>
        <v>介護職員</v>
      </c>
      <c r="G48" s="162"/>
      <c r="H48" s="163" t="str">
        <f>I47</f>
        <v>A</v>
      </c>
      <c r="I48" s="247"/>
      <c r="J48" s="248"/>
      <c r="K48" s="252"/>
      <c r="L48" s="253"/>
      <c r="M48" s="253"/>
      <c r="N48" s="254"/>
      <c r="O48" s="226"/>
      <c r="P48" s="227"/>
      <c r="Q48" s="227"/>
      <c r="R48" s="227"/>
      <c r="S48" s="228"/>
      <c r="T48" s="185" t="s">
        <v>210</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t="str">
        <f>IF(AY47="","",VLOOKUP(AY47,'【記載例】シフト記号表（勤務時間帯）'!$C$6:$L$47,10,FALSE))</f>
        <v/>
      </c>
      <c r="AZ48" s="173" t="str">
        <f>IF(AZ47="","",VLOOKUP(AZ47,'【記載例】シフト記号表（勤務時間帯）'!$C$6:$L$47,10,FALSE))</f>
        <v/>
      </c>
      <c r="BA48" s="173" t="str">
        <f>IF(BA47="","",VLOOKUP(BA47,'【記載例】シフト記号表（勤務時間帯）'!$C$6:$L$47,10,FALSE))</f>
        <v/>
      </c>
      <c r="BB48" s="238">
        <f>IF($BE$3="４週",SUM(W48:AX48),IF($BE$3="暦月",SUM(W48:BA48),""))</f>
        <v>160</v>
      </c>
      <c r="BC48" s="239"/>
      <c r="BD48" s="240">
        <f>IF($BE$3="４週",BB48/4,IF($BE$3="暦月",(BB48/($BE$8/7)),""))</f>
        <v>40</v>
      </c>
      <c r="BE48" s="239"/>
      <c r="BF48" s="235"/>
      <c r="BG48" s="236"/>
      <c r="BH48" s="236"/>
      <c r="BI48" s="236"/>
      <c r="BJ48" s="237"/>
    </row>
    <row r="49" spans="2:62" ht="20.25" customHeight="1" x14ac:dyDescent="0.45">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205</v>
      </c>
      <c r="X49" s="105"/>
      <c r="Y49" s="105" t="s">
        <v>205</v>
      </c>
      <c r="Z49" s="105"/>
      <c r="AA49" s="105" t="s">
        <v>206</v>
      </c>
      <c r="AB49" s="105"/>
      <c r="AC49" s="106" t="s">
        <v>204</v>
      </c>
      <c r="AD49" s="104" t="s">
        <v>223</v>
      </c>
      <c r="AE49" s="105" t="s">
        <v>206</v>
      </c>
      <c r="AF49" s="105" t="s">
        <v>206</v>
      </c>
      <c r="AG49" s="105" t="s">
        <v>205</v>
      </c>
      <c r="AH49" s="105" t="s">
        <v>205</v>
      </c>
      <c r="AI49" s="105"/>
      <c r="AJ49" s="106" t="s">
        <v>206</v>
      </c>
      <c r="AK49" s="104" t="s">
        <v>204</v>
      </c>
      <c r="AL49" s="105" t="s">
        <v>223</v>
      </c>
      <c r="AM49" s="105" t="s">
        <v>205</v>
      </c>
      <c r="AN49" s="105"/>
      <c r="AO49" s="105" t="s">
        <v>206</v>
      </c>
      <c r="AP49" s="105" t="s">
        <v>206</v>
      </c>
      <c r="AQ49" s="106"/>
      <c r="AR49" s="104"/>
      <c r="AS49" s="105" t="s">
        <v>204</v>
      </c>
      <c r="AT49" s="105" t="s">
        <v>223</v>
      </c>
      <c r="AU49" s="105" t="s">
        <v>205</v>
      </c>
      <c r="AV49" s="105" t="s">
        <v>206</v>
      </c>
      <c r="AW49" s="105" t="s">
        <v>206</v>
      </c>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t="str">
        <f>C49</f>
        <v>介護職員</v>
      </c>
      <c r="G50" s="162"/>
      <c r="H50" s="163" t="str">
        <f>I49</f>
        <v>A</v>
      </c>
      <c r="I50" s="247"/>
      <c r="J50" s="248"/>
      <c r="K50" s="252"/>
      <c r="L50" s="253"/>
      <c r="M50" s="253"/>
      <c r="N50" s="254"/>
      <c r="O50" s="226"/>
      <c r="P50" s="227"/>
      <c r="Q50" s="227"/>
      <c r="R50" s="227"/>
      <c r="S50" s="228"/>
      <c r="T50" s="185" t="s">
        <v>210</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t="str">
        <f>IF(AY49="","",VLOOKUP(AY49,'【記載例】シフト記号表（勤務時間帯）'!$C$6:$L$47,10,FALSE))</f>
        <v/>
      </c>
      <c r="AZ50" s="173" t="str">
        <f>IF(AZ49="","",VLOOKUP(AZ49,'【記載例】シフト記号表（勤務時間帯）'!$C$6:$L$47,10,FALSE))</f>
        <v/>
      </c>
      <c r="BA50" s="173" t="str">
        <f>IF(BA49="","",VLOOKUP(BA49,'【記載例】シフト記号表（勤務時間帯）'!$C$6:$L$47,10,FALSE))</f>
        <v/>
      </c>
      <c r="BB50" s="238">
        <f>IF($BE$3="４週",SUM(W50:AX50),IF($BE$3="暦月",SUM(W50:BA50),""))</f>
        <v>160</v>
      </c>
      <c r="BC50" s="239"/>
      <c r="BD50" s="240">
        <f>IF($BE$3="４週",BB50/4,IF($BE$3="暦月",(BB50/($BE$8/7)),""))</f>
        <v>40</v>
      </c>
      <c r="BE50" s="239"/>
      <c r="BF50" s="235"/>
      <c r="BG50" s="236"/>
      <c r="BH50" s="236"/>
      <c r="BI50" s="236"/>
      <c r="BJ50" s="237"/>
    </row>
    <row r="51" spans="2:62" ht="20.25" customHeight="1" x14ac:dyDescent="0.45">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273</v>
      </c>
      <c r="X51" s="105"/>
      <c r="Y51" s="105" t="s">
        <v>206</v>
      </c>
      <c r="Z51" s="105" t="s">
        <v>205</v>
      </c>
      <c r="AA51" s="105" t="s">
        <v>205</v>
      </c>
      <c r="AB51" s="105" t="s">
        <v>205</v>
      </c>
      <c r="AC51" s="106"/>
      <c r="AD51" s="104" t="s">
        <v>204</v>
      </c>
      <c r="AE51" s="105" t="s">
        <v>223</v>
      </c>
      <c r="AF51" s="105" t="s">
        <v>205</v>
      </c>
      <c r="AG51" s="105"/>
      <c r="AH51" s="105" t="s">
        <v>206</v>
      </c>
      <c r="AI51" s="105" t="s">
        <v>206</v>
      </c>
      <c r="AJ51" s="106"/>
      <c r="AK51" s="104"/>
      <c r="AL51" s="105" t="s">
        <v>204</v>
      </c>
      <c r="AM51" s="105" t="s">
        <v>223</v>
      </c>
      <c r="AN51" s="105" t="s">
        <v>205</v>
      </c>
      <c r="AO51" s="105"/>
      <c r="AP51" s="105" t="s">
        <v>206</v>
      </c>
      <c r="AQ51" s="106" t="s">
        <v>206</v>
      </c>
      <c r="AR51" s="104" t="s">
        <v>206</v>
      </c>
      <c r="AS51" s="105"/>
      <c r="AT51" s="105" t="s">
        <v>204</v>
      </c>
      <c r="AU51" s="105" t="s">
        <v>223</v>
      </c>
      <c r="AV51" s="105" t="s">
        <v>205</v>
      </c>
      <c r="AW51" s="105"/>
      <c r="AX51" s="106" t="s">
        <v>206</v>
      </c>
      <c r="AY51" s="104"/>
      <c r="AZ51" s="105"/>
      <c r="BA51" s="107"/>
      <c r="BB51" s="241"/>
      <c r="BC51" s="242"/>
      <c r="BD51" s="243"/>
      <c r="BE51" s="244"/>
      <c r="BF51" s="232"/>
      <c r="BG51" s="233"/>
      <c r="BH51" s="233"/>
      <c r="BI51" s="233"/>
      <c r="BJ51" s="234"/>
    </row>
    <row r="52" spans="2:62" ht="20.25" customHeight="1" x14ac:dyDescent="0.45">
      <c r="B52" s="212"/>
      <c r="C52" s="256"/>
      <c r="D52" s="254"/>
      <c r="E52" s="162"/>
      <c r="F52" s="163" t="str">
        <f>C51</f>
        <v>介護職員</v>
      </c>
      <c r="G52" s="162"/>
      <c r="H52" s="163" t="str">
        <f>I51</f>
        <v>A</v>
      </c>
      <c r="I52" s="247"/>
      <c r="J52" s="248"/>
      <c r="K52" s="252"/>
      <c r="L52" s="253"/>
      <c r="M52" s="253"/>
      <c r="N52" s="254"/>
      <c r="O52" s="226"/>
      <c r="P52" s="227"/>
      <c r="Q52" s="227"/>
      <c r="R52" s="227"/>
      <c r="S52" s="228"/>
      <c r="T52" s="185" t="s">
        <v>210</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t="str">
        <f>IF(AY51="","",VLOOKUP(AY51,'【記載例】シフト記号表（勤務時間帯）'!$C$6:$L$47,10,FALSE))</f>
        <v/>
      </c>
      <c r="AZ52" s="173" t="str">
        <f>IF(AZ51="","",VLOOKUP(AZ51,'【記載例】シフト記号表（勤務時間帯）'!$C$6:$L$47,10,FALSE))</f>
        <v/>
      </c>
      <c r="BA52" s="173" t="str">
        <f>IF(BA51="","",VLOOKUP(BA51,'【記載例】シフト記号表（勤務時間帯）'!$C$6:$L$47,10,FALSE))</f>
        <v/>
      </c>
      <c r="BB52" s="238">
        <f>IF($BE$3="４週",SUM(W52:AX52),IF($BE$3="暦月",SUM(W52:BA52),""))</f>
        <v>160</v>
      </c>
      <c r="BC52" s="239"/>
      <c r="BD52" s="240">
        <f>IF($BE$3="４週",BB52/4,IF($BE$3="暦月",(BB52/($BE$8/7)),""))</f>
        <v>40</v>
      </c>
      <c r="BE52" s="239"/>
      <c r="BF52" s="235"/>
      <c r="BG52" s="236"/>
      <c r="BH52" s="236"/>
      <c r="BI52" s="236"/>
      <c r="BJ52" s="237"/>
    </row>
    <row r="53" spans="2:62" ht="20.25" customHeight="1" x14ac:dyDescent="0.45">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206</v>
      </c>
      <c r="X53" s="105"/>
      <c r="Y53" s="105"/>
      <c r="Z53" s="105" t="s">
        <v>206</v>
      </c>
      <c r="AA53" s="105"/>
      <c r="AB53" s="105" t="s">
        <v>206</v>
      </c>
      <c r="AC53" s="106" t="s">
        <v>206</v>
      </c>
      <c r="AD53" s="104"/>
      <c r="AE53" s="105" t="s">
        <v>206</v>
      </c>
      <c r="AF53" s="105"/>
      <c r="AG53" s="105"/>
      <c r="AH53" s="105" t="s">
        <v>206</v>
      </c>
      <c r="AI53" s="105" t="s">
        <v>205</v>
      </c>
      <c r="AJ53" s="106" t="s">
        <v>205</v>
      </c>
      <c r="AK53" s="104" t="s">
        <v>206</v>
      </c>
      <c r="AL53" s="105"/>
      <c r="AM53" s="105" t="s">
        <v>206</v>
      </c>
      <c r="AN53" s="105"/>
      <c r="AO53" s="105" t="s">
        <v>206</v>
      </c>
      <c r="AP53" s="105"/>
      <c r="AQ53" s="106" t="s">
        <v>205</v>
      </c>
      <c r="AR53" s="104" t="s">
        <v>205</v>
      </c>
      <c r="AS53" s="105" t="s">
        <v>206</v>
      </c>
      <c r="AT53" s="105"/>
      <c r="AU53" s="105" t="s">
        <v>206</v>
      </c>
      <c r="AV53" s="105"/>
      <c r="AW53" s="105" t="s">
        <v>205</v>
      </c>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t="str">
        <f>C53</f>
        <v>介護職員</v>
      </c>
      <c r="G54" s="162"/>
      <c r="H54" s="163" t="str">
        <f>I53</f>
        <v>C</v>
      </c>
      <c r="I54" s="247"/>
      <c r="J54" s="248"/>
      <c r="K54" s="252"/>
      <c r="L54" s="253"/>
      <c r="M54" s="253"/>
      <c r="N54" s="254"/>
      <c r="O54" s="226"/>
      <c r="P54" s="227"/>
      <c r="Q54" s="227"/>
      <c r="R54" s="227"/>
      <c r="S54" s="228"/>
      <c r="T54" s="185" t="s">
        <v>210</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t="str">
        <f>IF(AY53="","",VLOOKUP(AY53,'【記載例】シフト記号表（勤務時間帯）'!$C$6:$L$47,10,FALSE))</f>
        <v/>
      </c>
      <c r="AZ54" s="173" t="str">
        <f>IF(AZ53="","",VLOOKUP(AZ53,'【記載例】シフト記号表（勤務時間帯）'!$C$6:$L$47,10,FALSE))</f>
        <v/>
      </c>
      <c r="BA54" s="173" t="str">
        <f>IF(BA53="","",VLOOKUP(BA53,'【記載例】シフト記号表（勤務時間帯）'!$C$6:$L$47,10,FALSE))</f>
        <v/>
      </c>
      <c r="BB54" s="238">
        <f>IF($BE$3="４週",SUM(W54:AX54),IF($BE$3="暦月",SUM(W54:BA54),""))</f>
        <v>128</v>
      </c>
      <c r="BC54" s="239"/>
      <c r="BD54" s="240">
        <f>IF($BE$3="４週",BB54/4,IF($BE$3="暦月",(BB54/($BE$8/7)),""))</f>
        <v>32</v>
      </c>
      <c r="BE54" s="239"/>
      <c r="BF54" s="235"/>
      <c r="BG54" s="236"/>
      <c r="BH54" s="236"/>
      <c r="BI54" s="236"/>
      <c r="BJ54" s="237"/>
    </row>
    <row r="55" spans="2:62" ht="20.25" customHeight="1" x14ac:dyDescent="0.45">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204</v>
      </c>
      <c r="X55" s="105" t="s">
        <v>223</v>
      </c>
      <c r="Y55" s="105" t="s">
        <v>205</v>
      </c>
      <c r="Z55" s="105" t="s">
        <v>205</v>
      </c>
      <c r="AA55" s="105"/>
      <c r="AB55" s="105" t="s">
        <v>206</v>
      </c>
      <c r="AC55" s="106"/>
      <c r="AD55" s="104"/>
      <c r="AE55" s="105" t="s">
        <v>204</v>
      </c>
      <c r="AF55" s="105" t="s">
        <v>223</v>
      </c>
      <c r="AG55" s="105" t="s">
        <v>205</v>
      </c>
      <c r="AH55" s="105" t="s">
        <v>205</v>
      </c>
      <c r="AI55" s="105"/>
      <c r="AJ55" s="106" t="s">
        <v>206</v>
      </c>
      <c r="AK55" s="104" t="s">
        <v>206</v>
      </c>
      <c r="AL55" s="105"/>
      <c r="AM55" s="105" t="s">
        <v>204</v>
      </c>
      <c r="AN55" s="105" t="s">
        <v>223</v>
      </c>
      <c r="AO55" s="105" t="s">
        <v>205</v>
      </c>
      <c r="AP55" s="105" t="s">
        <v>205</v>
      </c>
      <c r="AQ55" s="106"/>
      <c r="AR55" s="104" t="s">
        <v>206</v>
      </c>
      <c r="AS55" s="105"/>
      <c r="AT55" s="105"/>
      <c r="AU55" s="105" t="s">
        <v>204</v>
      </c>
      <c r="AV55" s="105" t="s">
        <v>223</v>
      </c>
      <c r="AW55" s="105" t="s">
        <v>205</v>
      </c>
      <c r="AX55" s="106" t="s">
        <v>205</v>
      </c>
      <c r="AY55" s="104"/>
      <c r="AZ55" s="105"/>
      <c r="BA55" s="107"/>
      <c r="BB55" s="241"/>
      <c r="BC55" s="242"/>
      <c r="BD55" s="243"/>
      <c r="BE55" s="244"/>
      <c r="BF55" s="232"/>
      <c r="BG55" s="233"/>
      <c r="BH55" s="233"/>
      <c r="BI55" s="233"/>
      <c r="BJ55" s="234"/>
    </row>
    <row r="56" spans="2:62" ht="20.25" customHeight="1" x14ac:dyDescent="0.45">
      <c r="B56" s="212"/>
      <c r="C56" s="256"/>
      <c r="D56" s="254"/>
      <c r="E56" s="162"/>
      <c r="F56" s="163" t="str">
        <f>C55</f>
        <v>介護職員</v>
      </c>
      <c r="G56" s="162"/>
      <c r="H56" s="163" t="str">
        <f>I55</f>
        <v>A</v>
      </c>
      <c r="I56" s="247"/>
      <c r="J56" s="248"/>
      <c r="K56" s="252"/>
      <c r="L56" s="253"/>
      <c r="M56" s="253"/>
      <c r="N56" s="254"/>
      <c r="O56" s="226"/>
      <c r="P56" s="227"/>
      <c r="Q56" s="227"/>
      <c r="R56" s="227"/>
      <c r="S56" s="228"/>
      <c r="T56" s="185" t="s">
        <v>210</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t="str">
        <f>IF(AZ55="","",VLOOKUP(AZ55,'【記載例】シフト記号表（勤務時間帯）'!$C$6:$L$47,10,FALSE))</f>
        <v/>
      </c>
      <c r="BA56" s="173" t="str">
        <f>IF(BA55="","",VLOOKUP(BA55,'【記載例】シフト記号表（勤務時間帯）'!$C$6:$L$47,10,FALSE))</f>
        <v/>
      </c>
      <c r="BB56" s="238">
        <f>IF($BE$3="４週",SUM(W56:AX56),IF($BE$3="暦月",SUM(W56:BA56),""))</f>
        <v>160</v>
      </c>
      <c r="BC56" s="239"/>
      <c r="BD56" s="240">
        <f>IF($BE$3="４週",BB56/4,IF($BE$3="暦月",(BB56/($BE$8/7)),""))</f>
        <v>40</v>
      </c>
      <c r="BE56" s="239"/>
      <c r="BF56" s="235"/>
      <c r="BG56" s="236"/>
      <c r="BH56" s="236"/>
      <c r="BI56" s="236"/>
      <c r="BJ56" s="237"/>
    </row>
    <row r="57" spans="2:62" ht="20.25" customHeight="1" x14ac:dyDescent="0.45">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204</v>
      </c>
      <c r="Y57" s="105" t="s">
        <v>223</v>
      </c>
      <c r="Z57" s="105" t="s">
        <v>206</v>
      </c>
      <c r="AA57" s="105" t="s">
        <v>205</v>
      </c>
      <c r="AB57" s="105"/>
      <c r="AC57" s="106" t="s">
        <v>206</v>
      </c>
      <c r="AD57" s="104" t="s">
        <v>206</v>
      </c>
      <c r="AE57" s="105"/>
      <c r="AF57" s="105" t="s">
        <v>204</v>
      </c>
      <c r="AG57" s="105" t="s">
        <v>223</v>
      </c>
      <c r="AH57" s="105" t="s">
        <v>206</v>
      </c>
      <c r="AI57" s="105" t="s">
        <v>205</v>
      </c>
      <c r="AJ57" s="106"/>
      <c r="AK57" s="104" t="s">
        <v>206</v>
      </c>
      <c r="AL57" s="105" t="s">
        <v>205</v>
      </c>
      <c r="AM57" s="105"/>
      <c r="AN57" s="105" t="s">
        <v>204</v>
      </c>
      <c r="AO57" s="105" t="s">
        <v>223</v>
      </c>
      <c r="AP57" s="105" t="s">
        <v>206</v>
      </c>
      <c r="AQ57" s="106"/>
      <c r="AR57" s="104"/>
      <c r="AS57" s="105" t="s">
        <v>206</v>
      </c>
      <c r="AT57" s="105" t="s">
        <v>205</v>
      </c>
      <c r="AU57" s="105"/>
      <c r="AV57" s="105" t="s">
        <v>204</v>
      </c>
      <c r="AW57" s="105" t="s">
        <v>223</v>
      </c>
      <c r="AX57" s="106" t="s">
        <v>206</v>
      </c>
      <c r="AY57" s="104"/>
      <c r="AZ57" s="105"/>
      <c r="BA57" s="107"/>
      <c r="BB57" s="241"/>
      <c r="BC57" s="242"/>
      <c r="BD57" s="243"/>
      <c r="BE57" s="244"/>
      <c r="BF57" s="232"/>
      <c r="BG57" s="233"/>
      <c r="BH57" s="233"/>
      <c r="BI57" s="233"/>
      <c r="BJ57" s="234"/>
    </row>
    <row r="58" spans="2:62" ht="20.25" customHeight="1" x14ac:dyDescent="0.45">
      <c r="B58" s="212"/>
      <c r="C58" s="256"/>
      <c r="D58" s="254"/>
      <c r="E58" s="162"/>
      <c r="F58" s="163" t="str">
        <f>C57</f>
        <v>介護職員</v>
      </c>
      <c r="G58" s="162"/>
      <c r="H58" s="163" t="str">
        <f>I57</f>
        <v>A</v>
      </c>
      <c r="I58" s="247"/>
      <c r="J58" s="248"/>
      <c r="K58" s="252"/>
      <c r="L58" s="253"/>
      <c r="M58" s="253"/>
      <c r="N58" s="254"/>
      <c r="O58" s="226"/>
      <c r="P58" s="227"/>
      <c r="Q58" s="227"/>
      <c r="R58" s="227"/>
      <c r="S58" s="228"/>
      <c r="T58" s="185" t="s">
        <v>210</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t="str">
        <f>IF(AY57="","",VLOOKUP(AY57,'【記載例】シフト記号表（勤務時間帯）'!$C$6:$L$47,10,FALSE))</f>
        <v/>
      </c>
      <c r="AZ58" s="173" t="str">
        <f>IF(AZ57="","",VLOOKUP(AZ57,'【記載例】シフト記号表（勤務時間帯）'!$C$6:$L$47,10,FALSE))</f>
        <v/>
      </c>
      <c r="BA58" s="173" t="str">
        <f>IF(BA57="","",VLOOKUP(BA57,'【記載例】シフト記号表（勤務時間帯）'!$C$6:$L$47,10,FALSE))</f>
        <v/>
      </c>
      <c r="BB58" s="238">
        <f>IF($BE$3="４週",SUM(W58:AX58),IF($BE$3="暦月",SUM(W58:BA58),""))</f>
        <v>160</v>
      </c>
      <c r="BC58" s="239"/>
      <c r="BD58" s="240">
        <f>IF($BE$3="４週",BB58/4,IF($BE$3="暦月",(BB58/($BE$8/7)),""))</f>
        <v>40</v>
      </c>
      <c r="BE58" s="239"/>
      <c r="BF58" s="235"/>
      <c r="BG58" s="236"/>
      <c r="BH58" s="236"/>
      <c r="BI58" s="236"/>
      <c r="BJ58" s="237"/>
    </row>
    <row r="59" spans="2:62" ht="20.25" customHeight="1" x14ac:dyDescent="0.45">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206</v>
      </c>
      <c r="X59" s="105"/>
      <c r="Y59" s="105" t="s">
        <v>204</v>
      </c>
      <c r="Z59" s="105" t="s">
        <v>223</v>
      </c>
      <c r="AA59" s="105" t="s">
        <v>206</v>
      </c>
      <c r="AB59" s="105" t="s">
        <v>205</v>
      </c>
      <c r="AC59" s="106"/>
      <c r="AD59" s="104" t="s">
        <v>205</v>
      </c>
      <c r="AE59" s="105" t="s">
        <v>206</v>
      </c>
      <c r="AF59" s="105"/>
      <c r="AG59" s="105" t="s">
        <v>204</v>
      </c>
      <c r="AH59" s="105" t="s">
        <v>223</v>
      </c>
      <c r="AI59" s="105" t="s">
        <v>206</v>
      </c>
      <c r="AJ59" s="106"/>
      <c r="AK59" s="104" t="s">
        <v>205</v>
      </c>
      <c r="AL59" s="105" t="s">
        <v>206</v>
      </c>
      <c r="AM59" s="105"/>
      <c r="AN59" s="105"/>
      <c r="AO59" s="105" t="s">
        <v>204</v>
      </c>
      <c r="AP59" s="105" t="s">
        <v>223</v>
      </c>
      <c r="AQ59" s="106" t="s">
        <v>205</v>
      </c>
      <c r="AR59" s="104" t="s">
        <v>205</v>
      </c>
      <c r="AS59" s="105"/>
      <c r="AT59" s="105" t="s">
        <v>206</v>
      </c>
      <c r="AU59" s="105" t="s">
        <v>205</v>
      </c>
      <c r="AV59" s="105"/>
      <c r="AW59" s="105" t="s">
        <v>204</v>
      </c>
      <c r="AX59" s="106" t="s">
        <v>223</v>
      </c>
      <c r="AY59" s="104"/>
      <c r="AZ59" s="105"/>
      <c r="BA59" s="107"/>
      <c r="BB59" s="241"/>
      <c r="BC59" s="242"/>
      <c r="BD59" s="243"/>
      <c r="BE59" s="244"/>
      <c r="BF59" s="232"/>
      <c r="BG59" s="233"/>
      <c r="BH59" s="233"/>
      <c r="BI59" s="233"/>
      <c r="BJ59" s="234"/>
    </row>
    <row r="60" spans="2:62" ht="20.25" customHeight="1" x14ac:dyDescent="0.45">
      <c r="B60" s="212"/>
      <c r="C60" s="256"/>
      <c r="D60" s="254"/>
      <c r="E60" s="162"/>
      <c r="F60" s="163" t="str">
        <f>C59</f>
        <v>介護職員</v>
      </c>
      <c r="G60" s="162"/>
      <c r="H60" s="163" t="str">
        <f>I59</f>
        <v>A</v>
      </c>
      <c r="I60" s="247"/>
      <c r="J60" s="248"/>
      <c r="K60" s="252"/>
      <c r="L60" s="253"/>
      <c r="M60" s="253"/>
      <c r="N60" s="254"/>
      <c r="O60" s="226"/>
      <c r="P60" s="227"/>
      <c r="Q60" s="227"/>
      <c r="R60" s="227"/>
      <c r="S60" s="228"/>
      <c r="T60" s="185" t="s">
        <v>210</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t="str">
        <f>IF(AY59="","",VLOOKUP(AY59,'【記載例】シフト記号表（勤務時間帯）'!$C$6:$L$47,10,FALSE))</f>
        <v/>
      </c>
      <c r="AZ60" s="173" t="str">
        <f>IF(AZ59="","",VLOOKUP(AZ59,'【記載例】シフト記号表（勤務時間帯）'!$C$6:$L$47,10,FALSE))</f>
        <v/>
      </c>
      <c r="BA60" s="173" t="str">
        <f>IF(BA59="","",VLOOKUP(BA59,'【記載例】シフト記号表（勤務時間帯）'!$C$6:$L$47,10,FALSE))</f>
        <v/>
      </c>
      <c r="BB60" s="238">
        <f>IF($BE$3="４週",SUM(W60:AX60),IF($BE$3="暦月",SUM(W60:BA60),""))</f>
        <v>160</v>
      </c>
      <c r="BC60" s="239"/>
      <c r="BD60" s="240">
        <f>IF($BE$3="４週",BB60/4,IF($BE$3="暦月",(BB60/($BE$8/7)),""))</f>
        <v>40</v>
      </c>
      <c r="BE60" s="239"/>
      <c r="BF60" s="235"/>
      <c r="BG60" s="236"/>
      <c r="BH60" s="236"/>
      <c r="BI60" s="236"/>
      <c r="BJ60" s="237"/>
    </row>
    <row r="61" spans="2:62" ht="20.25" customHeight="1" x14ac:dyDescent="0.45">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205</v>
      </c>
      <c r="X61" s="105" t="s">
        <v>206</v>
      </c>
      <c r="Y61" s="105"/>
      <c r="Z61" s="105" t="s">
        <v>204</v>
      </c>
      <c r="AA61" s="105" t="s">
        <v>223</v>
      </c>
      <c r="AB61" s="105"/>
      <c r="AC61" s="106" t="s">
        <v>205</v>
      </c>
      <c r="AD61" s="104" t="s">
        <v>206</v>
      </c>
      <c r="AE61" s="105" t="s">
        <v>206</v>
      </c>
      <c r="AF61" s="105" t="s">
        <v>205</v>
      </c>
      <c r="AG61" s="105"/>
      <c r="AH61" s="105" t="s">
        <v>204</v>
      </c>
      <c r="AI61" s="105" t="s">
        <v>223</v>
      </c>
      <c r="AJ61" s="106"/>
      <c r="AK61" s="104" t="s">
        <v>206</v>
      </c>
      <c r="AL61" s="105"/>
      <c r="AM61" s="105" t="s">
        <v>206</v>
      </c>
      <c r="AN61" s="105" t="s">
        <v>206</v>
      </c>
      <c r="AO61" s="105"/>
      <c r="AP61" s="105" t="s">
        <v>204</v>
      </c>
      <c r="AQ61" s="106" t="s">
        <v>223</v>
      </c>
      <c r="AR61" s="104" t="s">
        <v>206</v>
      </c>
      <c r="AS61" s="105" t="s">
        <v>205</v>
      </c>
      <c r="AT61" s="105"/>
      <c r="AU61" s="105" t="s">
        <v>206</v>
      </c>
      <c r="AV61" s="105" t="s">
        <v>272</v>
      </c>
      <c r="AW61" s="105"/>
      <c r="AX61" s="106" t="s">
        <v>204</v>
      </c>
      <c r="AY61" s="104"/>
      <c r="AZ61" s="105"/>
      <c r="BA61" s="107"/>
      <c r="BB61" s="241"/>
      <c r="BC61" s="242"/>
      <c r="BD61" s="243"/>
      <c r="BE61" s="244"/>
      <c r="BF61" s="232"/>
      <c r="BG61" s="233"/>
      <c r="BH61" s="233"/>
      <c r="BI61" s="233"/>
      <c r="BJ61" s="234"/>
    </row>
    <row r="62" spans="2:62" ht="20.25" customHeight="1" x14ac:dyDescent="0.45">
      <c r="B62" s="212"/>
      <c r="C62" s="256"/>
      <c r="D62" s="254"/>
      <c r="E62" s="162"/>
      <c r="F62" s="163" t="str">
        <f>C61</f>
        <v>介護職員</v>
      </c>
      <c r="G62" s="162"/>
      <c r="H62" s="163" t="str">
        <f>I61</f>
        <v>A</v>
      </c>
      <c r="I62" s="247"/>
      <c r="J62" s="248"/>
      <c r="K62" s="252"/>
      <c r="L62" s="253"/>
      <c r="M62" s="253"/>
      <c r="N62" s="254"/>
      <c r="O62" s="226"/>
      <c r="P62" s="227"/>
      <c r="Q62" s="227"/>
      <c r="R62" s="227"/>
      <c r="S62" s="228"/>
      <c r="T62" s="185" t="s">
        <v>210</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t="str">
        <f>IF(AY61="","",VLOOKUP(AY61,'【記載例】シフト記号表（勤務時間帯）'!$C$6:$L$47,10,FALSE))</f>
        <v/>
      </c>
      <c r="AZ62" s="173" t="str">
        <f>IF(AZ61="","",VLOOKUP(AZ61,'【記載例】シフト記号表（勤務時間帯）'!$C$6:$L$47,10,FALSE))</f>
        <v/>
      </c>
      <c r="BA62" s="173" t="str">
        <f>IF(BA61="","",VLOOKUP(BA61,'【記載例】シフト記号表（勤務時間帯）'!$C$6:$L$47,10,FALSE))</f>
        <v/>
      </c>
      <c r="BB62" s="238">
        <f>IF($BE$3="４週",SUM(W62:AX62),IF($BE$3="暦月",SUM(W62:BA62),""))</f>
        <v>160</v>
      </c>
      <c r="BC62" s="239"/>
      <c r="BD62" s="240">
        <f>IF($BE$3="４週",BB62/4,IF($BE$3="暦月",(BB62/($BE$8/7)),""))</f>
        <v>40</v>
      </c>
      <c r="BE62" s="239"/>
      <c r="BF62" s="235"/>
      <c r="BG62" s="236"/>
      <c r="BH62" s="236"/>
      <c r="BI62" s="236"/>
      <c r="BJ62" s="237"/>
    </row>
    <row r="63" spans="2:62" ht="20.25" customHeight="1" x14ac:dyDescent="0.45">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205</v>
      </c>
      <c r="Y63" s="105" t="s">
        <v>206</v>
      </c>
      <c r="Z63" s="105"/>
      <c r="AA63" s="105" t="s">
        <v>206</v>
      </c>
      <c r="AB63" s="105" t="s">
        <v>206</v>
      </c>
      <c r="AC63" s="106"/>
      <c r="AD63" s="104"/>
      <c r="AE63" s="105" t="s">
        <v>205</v>
      </c>
      <c r="AF63" s="105" t="s">
        <v>206</v>
      </c>
      <c r="AG63" s="105" t="s">
        <v>206</v>
      </c>
      <c r="AH63" s="105"/>
      <c r="AI63" s="105"/>
      <c r="AJ63" s="106" t="s">
        <v>205</v>
      </c>
      <c r="AK63" s="104"/>
      <c r="AL63" s="105"/>
      <c r="AM63" s="105" t="s">
        <v>205</v>
      </c>
      <c r="AN63" s="105" t="s">
        <v>205</v>
      </c>
      <c r="AO63" s="105" t="s">
        <v>206</v>
      </c>
      <c r="AP63" s="105"/>
      <c r="AQ63" s="106" t="s">
        <v>206</v>
      </c>
      <c r="AR63" s="104"/>
      <c r="AS63" s="105" t="s">
        <v>206</v>
      </c>
      <c r="AT63" s="105" t="s">
        <v>206</v>
      </c>
      <c r="AU63" s="105"/>
      <c r="AV63" s="105" t="s">
        <v>206</v>
      </c>
      <c r="AW63" s="105" t="s">
        <v>205</v>
      </c>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t="str">
        <f>C63</f>
        <v>介護職員</v>
      </c>
      <c r="G64" s="162"/>
      <c r="H64" s="163" t="str">
        <f>I63</f>
        <v>C</v>
      </c>
      <c r="I64" s="247"/>
      <c r="J64" s="248"/>
      <c r="K64" s="252"/>
      <c r="L64" s="253"/>
      <c r="M64" s="253"/>
      <c r="N64" s="254"/>
      <c r="O64" s="226"/>
      <c r="P64" s="227"/>
      <c r="Q64" s="227"/>
      <c r="R64" s="227"/>
      <c r="S64" s="228"/>
      <c r="T64" s="185" t="s">
        <v>210</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t="str">
        <f>IF(AY63="","",VLOOKUP(AY63,'【記載例】シフト記号表（勤務時間帯）'!$C$6:$L$47,10,FALSE))</f>
        <v/>
      </c>
      <c r="AZ64" s="173" t="str">
        <f>IF(AZ63="","",VLOOKUP(AZ63,'【記載例】シフト記号表（勤務時間帯）'!$C$6:$L$47,10,FALSE))</f>
        <v/>
      </c>
      <c r="BA64" s="173" t="str">
        <f>IF(BA63="","",VLOOKUP(BA63,'【記載例】シフト記号表（勤務時間帯）'!$C$6:$L$47,10,FALSE))</f>
        <v/>
      </c>
      <c r="BB64" s="238">
        <f>IF($BE$3="４週",SUM(W64:AX64),IF($BE$3="暦月",SUM(W64:BA64),""))</f>
        <v>128</v>
      </c>
      <c r="BC64" s="239"/>
      <c r="BD64" s="240">
        <f>IF($BE$3="４週",BB64/4,IF($BE$3="暦月",(BB64/($BE$8/7)),""))</f>
        <v>32</v>
      </c>
      <c r="BE64" s="239"/>
      <c r="BF64" s="235"/>
      <c r="BG64" s="236"/>
      <c r="BH64" s="236"/>
      <c r="BI64" s="236"/>
      <c r="BJ64" s="237"/>
    </row>
    <row r="65" spans="2:62" ht="20.25" customHeight="1" x14ac:dyDescent="0.45">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206</v>
      </c>
      <c r="X65" s="105" t="s">
        <v>206</v>
      </c>
      <c r="Y65" s="105"/>
      <c r="Z65" s="105"/>
      <c r="AA65" s="105" t="s">
        <v>204</v>
      </c>
      <c r="AB65" s="105" t="s">
        <v>223</v>
      </c>
      <c r="AC65" s="106" t="s">
        <v>205</v>
      </c>
      <c r="AD65" s="104" t="s">
        <v>205</v>
      </c>
      <c r="AE65" s="105"/>
      <c r="AF65" s="105" t="s">
        <v>206</v>
      </c>
      <c r="AG65" s="105" t="s">
        <v>206</v>
      </c>
      <c r="AH65" s="105"/>
      <c r="AI65" s="105" t="s">
        <v>204</v>
      </c>
      <c r="AJ65" s="106" t="s">
        <v>223</v>
      </c>
      <c r="AK65" s="104" t="s">
        <v>205</v>
      </c>
      <c r="AL65" s="105" t="s">
        <v>205</v>
      </c>
      <c r="AM65" s="105"/>
      <c r="AN65" s="105" t="s">
        <v>206</v>
      </c>
      <c r="AO65" s="105"/>
      <c r="AP65" s="105"/>
      <c r="AQ65" s="106" t="s">
        <v>204</v>
      </c>
      <c r="AR65" s="104" t="s">
        <v>223</v>
      </c>
      <c r="AS65" s="105" t="s">
        <v>205</v>
      </c>
      <c r="AT65" s="105" t="s">
        <v>205</v>
      </c>
      <c r="AU65" s="105"/>
      <c r="AV65" s="105" t="s">
        <v>205</v>
      </c>
      <c r="AW65" s="105" t="s">
        <v>206</v>
      </c>
      <c r="AX65" s="106" t="s">
        <v>206</v>
      </c>
      <c r="AY65" s="104"/>
      <c r="AZ65" s="105"/>
      <c r="BA65" s="107"/>
      <c r="BB65" s="241"/>
      <c r="BC65" s="242"/>
      <c r="BD65" s="243"/>
      <c r="BE65" s="244"/>
      <c r="BF65" s="232"/>
      <c r="BG65" s="233"/>
      <c r="BH65" s="233"/>
      <c r="BI65" s="233"/>
      <c r="BJ65" s="234"/>
    </row>
    <row r="66" spans="2:62" ht="20.25" customHeight="1" x14ac:dyDescent="0.45">
      <c r="B66" s="212"/>
      <c r="C66" s="256"/>
      <c r="D66" s="254"/>
      <c r="E66" s="162"/>
      <c r="F66" s="163" t="str">
        <f>C65</f>
        <v>介護職員</v>
      </c>
      <c r="G66" s="162"/>
      <c r="H66" s="163" t="str">
        <f>I65</f>
        <v>A</v>
      </c>
      <c r="I66" s="247"/>
      <c r="J66" s="248"/>
      <c r="K66" s="252"/>
      <c r="L66" s="253"/>
      <c r="M66" s="253"/>
      <c r="N66" s="254"/>
      <c r="O66" s="226"/>
      <c r="P66" s="227"/>
      <c r="Q66" s="227"/>
      <c r="R66" s="227"/>
      <c r="S66" s="228"/>
      <c r="T66" s="185" t="s">
        <v>210</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t="str">
        <f>IF(AZ65="","",VLOOKUP(AZ65,'【記載例】シフト記号表（勤務時間帯）'!$C$6:$L$47,10,FALSE))</f>
        <v/>
      </c>
      <c r="BA66" s="173" t="str">
        <f>IF(BA65="","",VLOOKUP(BA65,'【記載例】シフト記号表（勤務時間帯）'!$C$6:$L$47,10,FALSE))</f>
        <v/>
      </c>
      <c r="BB66" s="238">
        <f>IF($BE$3="４週",SUM(W66:AX66),IF($BE$3="暦月",SUM(W66:BA66),""))</f>
        <v>160</v>
      </c>
      <c r="BC66" s="239"/>
      <c r="BD66" s="240">
        <f>IF($BE$3="４週",BB66/4,IF($BE$3="暦月",(BB66/($BE$8/7)),""))</f>
        <v>40</v>
      </c>
      <c r="BE66" s="239"/>
      <c r="BF66" s="235"/>
      <c r="BG66" s="236"/>
      <c r="BH66" s="236"/>
      <c r="BI66" s="236"/>
      <c r="BJ66" s="237"/>
    </row>
    <row r="67" spans="2:62" ht="20.25" customHeight="1" x14ac:dyDescent="0.45">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205</v>
      </c>
      <c r="Y67" s="105" t="s">
        <v>206</v>
      </c>
      <c r="Z67" s="105" t="s">
        <v>206</v>
      </c>
      <c r="AA67" s="105"/>
      <c r="AB67" s="105" t="s">
        <v>204</v>
      </c>
      <c r="AC67" s="106" t="s">
        <v>223</v>
      </c>
      <c r="AD67" s="104" t="s">
        <v>206</v>
      </c>
      <c r="AE67" s="105"/>
      <c r="AF67" s="105" t="s">
        <v>206</v>
      </c>
      <c r="AG67" s="105" t="s">
        <v>206</v>
      </c>
      <c r="AH67" s="105"/>
      <c r="AI67" s="105"/>
      <c r="AJ67" s="106" t="s">
        <v>204</v>
      </c>
      <c r="AK67" s="104" t="s">
        <v>223</v>
      </c>
      <c r="AL67" s="105" t="s">
        <v>206</v>
      </c>
      <c r="AM67" s="105" t="s">
        <v>206</v>
      </c>
      <c r="AN67" s="105" t="s">
        <v>206</v>
      </c>
      <c r="AO67" s="105" t="s">
        <v>205</v>
      </c>
      <c r="AP67" s="105" t="s">
        <v>205</v>
      </c>
      <c r="AQ67" s="106"/>
      <c r="AR67" s="104" t="s">
        <v>204</v>
      </c>
      <c r="AS67" s="105" t="s">
        <v>223</v>
      </c>
      <c r="AT67" s="105" t="s">
        <v>205</v>
      </c>
      <c r="AU67" s="105" t="s">
        <v>206</v>
      </c>
      <c r="AV67" s="105"/>
      <c r="AW67" s="105"/>
      <c r="AX67" s="106" t="s">
        <v>205</v>
      </c>
      <c r="AY67" s="104"/>
      <c r="AZ67" s="105"/>
      <c r="BA67" s="107"/>
      <c r="BB67" s="241"/>
      <c r="BC67" s="242"/>
      <c r="BD67" s="243"/>
      <c r="BE67" s="244"/>
      <c r="BF67" s="232"/>
      <c r="BG67" s="233"/>
      <c r="BH67" s="233"/>
      <c r="BI67" s="233"/>
      <c r="BJ67" s="234"/>
    </row>
    <row r="68" spans="2:62" ht="20.25" customHeight="1" x14ac:dyDescent="0.45">
      <c r="B68" s="212"/>
      <c r="C68" s="256"/>
      <c r="D68" s="254"/>
      <c r="E68" s="162"/>
      <c r="F68" s="163" t="str">
        <f>C67</f>
        <v>介護職員</v>
      </c>
      <c r="G68" s="162"/>
      <c r="H68" s="163" t="str">
        <f>I67</f>
        <v>A</v>
      </c>
      <c r="I68" s="247"/>
      <c r="J68" s="248"/>
      <c r="K68" s="252"/>
      <c r="L68" s="253"/>
      <c r="M68" s="253"/>
      <c r="N68" s="254"/>
      <c r="O68" s="226"/>
      <c r="P68" s="227"/>
      <c r="Q68" s="227"/>
      <c r="R68" s="227"/>
      <c r="S68" s="228"/>
      <c r="T68" s="185" t="s">
        <v>210</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t="str">
        <f>IF(AY67="","",VLOOKUP(AY67,'【記載例】シフト記号表（勤務時間帯）'!$C$6:$L$47,10,FALSE))</f>
        <v/>
      </c>
      <c r="AZ68" s="173" t="str">
        <f>IF(AZ67="","",VLOOKUP(AZ67,'【記載例】シフト記号表（勤務時間帯）'!$C$6:$L$47,10,FALSE))</f>
        <v/>
      </c>
      <c r="BA68" s="173" t="str">
        <f>IF(BA67="","",VLOOKUP(BA67,'【記載例】シフト記号表（勤務時間帯）'!$C$6:$L$47,10,FALSE))</f>
        <v/>
      </c>
      <c r="BB68" s="238">
        <f>IF($BE$3="４週",SUM(W68:AX68),IF($BE$3="暦月",SUM(W68:BA68),""))</f>
        <v>160</v>
      </c>
      <c r="BC68" s="239"/>
      <c r="BD68" s="240">
        <f>IF($BE$3="４週",BB68/4,IF($BE$3="暦月",(BB68/($BE$8/7)),""))</f>
        <v>40</v>
      </c>
      <c r="BE68" s="239"/>
      <c r="BF68" s="235"/>
      <c r="BG68" s="236"/>
      <c r="BH68" s="236"/>
      <c r="BI68" s="236"/>
      <c r="BJ68" s="237"/>
    </row>
    <row r="69" spans="2:62" ht="20.25" customHeight="1" x14ac:dyDescent="0.45">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205</v>
      </c>
      <c r="X69" s="105"/>
      <c r="Y69" s="105" t="s">
        <v>205</v>
      </c>
      <c r="Z69" s="105"/>
      <c r="AA69" s="105" t="s">
        <v>206</v>
      </c>
      <c r="AB69" s="105"/>
      <c r="AC69" s="106" t="s">
        <v>204</v>
      </c>
      <c r="AD69" s="104" t="s">
        <v>223</v>
      </c>
      <c r="AE69" s="105" t="s">
        <v>206</v>
      </c>
      <c r="AF69" s="105" t="s">
        <v>206</v>
      </c>
      <c r="AG69" s="105" t="s">
        <v>205</v>
      </c>
      <c r="AH69" s="105" t="s">
        <v>205</v>
      </c>
      <c r="AI69" s="105"/>
      <c r="AJ69" s="106" t="s">
        <v>206</v>
      </c>
      <c r="AK69" s="104" t="s">
        <v>204</v>
      </c>
      <c r="AL69" s="105" t="s">
        <v>223</v>
      </c>
      <c r="AM69" s="105" t="s">
        <v>205</v>
      </c>
      <c r="AN69" s="105"/>
      <c r="AO69" s="105" t="s">
        <v>206</v>
      </c>
      <c r="AP69" s="105" t="s">
        <v>206</v>
      </c>
      <c r="AQ69" s="106"/>
      <c r="AR69" s="104"/>
      <c r="AS69" s="105" t="s">
        <v>204</v>
      </c>
      <c r="AT69" s="105" t="s">
        <v>223</v>
      </c>
      <c r="AU69" s="105" t="s">
        <v>205</v>
      </c>
      <c r="AV69" s="105" t="s">
        <v>206</v>
      </c>
      <c r="AW69" s="105" t="s">
        <v>206</v>
      </c>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t="str">
        <f>C69</f>
        <v>介護職員</v>
      </c>
      <c r="G70" s="162"/>
      <c r="H70" s="163" t="str">
        <f>I69</f>
        <v>A</v>
      </c>
      <c r="I70" s="247"/>
      <c r="J70" s="248"/>
      <c r="K70" s="252"/>
      <c r="L70" s="253"/>
      <c r="M70" s="253"/>
      <c r="N70" s="254"/>
      <c r="O70" s="226"/>
      <c r="P70" s="227"/>
      <c r="Q70" s="227"/>
      <c r="R70" s="227"/>
      <c r="S70" s="228"/>
      <c r="T70" s="185" t="s">
        <v>210</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t="str">
        <f>IF(AY69="","",VLOOKUP(AY69,'【記載例】シフト記号表（勤務時間帯）'!$C$6:$L$47,10,FALSE))</f>
        <v/>
      </c>
      <c r="AZ70" s="173" t="str">
        <f>IF(AZ69="","",VLOOKUP(AZ69,'【記載例】シフト記号表（勤務時間帯）'!$C$6:$L$47,10,FALSE))</f>
        <v/>
      </c>
      <c r="BA70" s="173" t="str">
        <f>IF(BA69="","",VLOOKUP(BA69,'【記載例】シフト記号表（勤務時間帯）'!$C$6:$L$47,10,FALSE))</f>
        <v/>
      </c>
      <c r="BB70" s="238">
        <f>IF($BE$3="４週",SUM(W70:AX70),IF($BE$3="暦月",SUM(W70:BA70),""))</f>
        <v>160</v>
      </c>
      <c r="BC70" s="239"/>
      <c r="BD70" s="240">
        <f>IF($BE$3="４週",BB70/4,IF($BE$3="暦月",(BB70/($BE$8/7)),""))</f>
        <v>40</v>
      </c>
      <c r="BE70" s="239"/>
      <c r="BF70" s="235"/>
      <c r="BG70" s="236"/>
      <c r="BH70" s="236"/>
      <c r="BI70" s="236"/>
      <c r="BJ70" s="237"/>
    </row>
    <row r="71" spans="2:62" ht="20.25" customHeight="1" x14ac:dyDescent="0.45">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273</v>
      </c>
      <c r="X71" s="105"/>
      <c r="Y71" s="105" t="s">
        <v>206</v>
      </c>
      <c r="Z71" s="105" t="s">
        <v>205</v>
      </c>
      <c r="AA71" s="105" t="s">
        <v>205</v>
      </c>
      <c r="AB71" s="105" t="s">
        <v>205</v>
      </c>
      <c r="AC71" s="106"/>
      <c r="AD71" s="104" t="s">
        <v>204</v>
      </c>
      <c r="AE71" s="105" t="s">
        <v>223</v>
      </c>
      <c r="AF71" s="105" t="s">
        <v>205</v>
      </c>
      <c r="AG71" s="105"/>
      <c r="AH71" s="105" t="s">
        <v>206</v>
      </c>
      <c r="AI71" s="105" t="s">
        <v>206</v>
      </c>
      <c r="AJ71" s="106"/>
      <c r="AK71" s="104"/>
      <c r="AL71" s="105" t="s">
        <v>204</v>
      </c>
      <c r="AM71" s="105" t="s">
        <v>223</v>
      </c>
      <c r="AN71" s="105" t="s">
        <v>205</v>
      </c>
      <c r="AO71" s="105"/>
      <c r="AP71" s="105" t="s">
        <v>206</v>
      </c>
      <c r="AQ71" s="106" t="s">
        <v>206</v>
      </c>
      <c r="AR71" s="104" t="s">
        <v>206</v>
      </c>
      <c r="AS71" s="105"/>
      <c r="AT71" s="105" t="s">
        <v>204</v>
      </c>
      <c r="AU71" s="105" t="s">
        <v>223</v>
      </c>
      <c r="AV71" s="105" t="s">
        <v>205</v>
      </c>
      <c r="AW71" s="105"/>
      <c r="AX71" s="106" t="s">
        <v>206</v>
      </c>
      <c r="AY71" s="104"/>
      <c r="AZ71" s="105"/>
      <c r="BA71" s="107"/>
      <c r="BB71" s="241"/>
      <c r="BC71" s="242"/>
      <c r="BD71" s="243"/>
      <c r="BE71" s="244"/>
      <c r="BF71" s="232"/>
      <c r="BG71" s="233"/>
      <c r="BH71" s="233"/>
      <c r="BI71" s="233"/>
      <c r="BJ71" s="234"/>
    </row>
    <row r="72" spans="2:62" ht="20.25" customHeight="1" x14ac:dyDescent="0.45">
      <c r="B72" s="212"/>
      <c r="C72" s="256"/>
      <c r="D72" s="254"/>
      <c r="E72" s="162"/>
      <c r="F72" s="163" t="str">
        <f>C71</f>
        <v>介護職員</v>
      </c>
      <c r="G72" s="162"/>
      <c r="H72" s="163" t="str">
        <f>I71</f>
        <v>A</v>
      </c>
      <c r="I72" s="247"/>
      <c r="J72" s="248"/>
      <c r="K72" s="252"/>
      <c r="L72" s="253"/>
      <c r="M72" s="253"/>
      <c r="N72" s="254"/>
      <c r="O72" s="226"/>
      <c r="P72" s="227"/>
      <c r="Q72" s="227"/>
      <c r="R72" s="227"/>
      <c r="S72" s="228"/>
      <c r="T72" s="185" t="s">
        <v>210</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t="str">
        <f>IF(AY71="","",VLOOKUP(AY71,'【記載例】シフト記号表（勤務時間帯）'!$C$6:$L$47,10,FALSE))</f>
        <v/>
      </c>
      <c r="AZ72" s="173" t="str">
        <f>IF(AZ71="","",VLOOKUP(AZ71,'【記載例】シフト記号表（勤務時間帯）'!$C$6:$L$47,10,FALSE))</f>
        <v/>
      </c>
      <c r="BA72" s="173" t="str">
        <f>IF(BA71="","",VLOOKUP(BA71,'【記載例】シフト記号表（勤務時間帯）'!$C$6:$L$47,10,FALSE))</f>
        <v/>
      </c>
      <c r="BB72" s="238">
        <f>IF($BE$3="４週",SUM(W72:AX72),IF($BE$3="暦月",SUM(W72:BA72),""))</f>
        <v>160</v>
      </c>
      <c r="BC72" s="239"/>
      <c r="BD72" s="240">
        <f>IF($BE$3="４週",BB72/4,IF($BE$3="暦月",(BB72/($BE$8/7)),""))</f>
        <v>40</v>
      </c>
      <c r="BE72" s="239"/>
      <c r="BF72" s="235"/>
      <c r="BG72" s="236"/>
      <c r="BH72" s="236"/>
      <c r="BI72" s="236"/>
      <c r="BJ72" s="237"/>
    </row>
    <row r="73" spans="2:62" ht="20.25" customHeight="1" x14ac:dyDescent="0.45">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206</v>
      </c>
      <c r="X73" s="105"/>
      <c r="Y73" s="105"/>
      <c r="Z73" s="105" t="s">
        <v>206</v>
      </c>
      <c r="AA73" s="105"/>
      <c r="AB73" s="105" t="s">
        <v>206</v>
      </c>
      <c r="AC73" s="106" t="s">
        <v>206</v>
      </c>
      <c r="AD73" s="104"/>
      <c r="AE73" s="105" t="s">
        <v>206</v>
      </c>
      <c r="AF73" s="105"/>
      <c r="AG73" s="105"/>
      <c r="AH73" s="105" t="s">
        <v>206</v>
      </c>
      <c r="AI73" s="105" t="s">
        <v>205</v>
      </c>
      <c r="AJ73" s="106" t="s">
        <v>205</v>
      </c>
      <c r="AK73" s="104" t="s">
        <v>206</v>
      </c>
      <c r="AL73" s="105"/>
      <c r="AM73" s="105" t="s">
        <v>206</v>
      </c>
      <c r="AN73" s="105"/>
      <c r="AO73" s="105" t="s">
        <v>206</v>
      </c>
      <c r="AP73" s="105"/>
      <c r="AQ73" s="106" t="s">
        <v>205</v>
      </c>
      <c r="AR73" s="104" t="s">
        <v>205</v>
      </c>
      <c r="AS73" s="105" t="s">
        <v>206</v>
      </c>
      <c r="AT73" s="105"/>
      <c r="AU73" s="105" t="s">
        <v>206</v>
      </c>
      <c r="AV73" s="105"/>
      <c r="AW73" s="105" t="s">
        <v>205</v>
      </c>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t="str">
        <f>C73</f>
        <v>介護職員</v>
      </c>
      <c r="G74" s="195"/>
      <c r="H74" s="196" t="str">
        <f>I73</f>
        <v>C</v>
      </c>
      <c r="I74" s="265"/>
      <c r="J74" s="266"/>
      <c r="K74" s="267"/>
      <c r="L74" s="268"/>
      <c r="M74" s="268"/>
      <c r="N74" s="264"/>
      <c r="O74" s="226"/>
      <c r="P74" s="227"/>
      <c r="Q74" s="227"/>
      <c r="R74" s="227"/>
      <c r="S74" s="228"/>
      <c r="T74" s="185" t="s">
        <v>210</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t="str">
        <f>IF(AY73="","",VLOOKUP(AY73,'【記載例】シフト記号表（勤務時間帯）'!$C$6:$L$47,10,FALSE))</f>
        <v/>
      </c>
      <c r="AZ74" s="173" t="str">
        <f>IF(AZ73="","",VLOOKUP(AZ73,'【記載例】シフト記号表（勤務時間帯）'!$C$6:$L$47,10,FALSE))</f>
        <v/>
      </c>
      <c r="BA74" s="173" t="str">
        <f>IF(BA73="","",VLOOKUP(BA73,'【記載例】シフト記号表（勤務時間帯）'!$C$6:$L$47,10,FALSE))</f>
        <v/>
      </c>
      <c r="BB74" s="260">
        <f>IF($BE$3="４週",SUM(W74:AX74),IF($BE$3="暦月",SUM(W74:BA74),""))</f>
        <v>128</v>
      </c>
      <c r="BC74" s="261"/>
      <c r="BD74" s="262">
        <f>IF($BE$3="４週",BB74/4,IF($BE$3="暦月",(BB74/($BE$8/7)),""))</f>
        <v>32</v>
      </c>
      <c r="BE74" s="261"/>
      <c r="BF74" s="257"/>
      <c r="BG74" s="258"/>
      <c r="BH74" s="258"/>
      <c r="BI74" s="258"/>
      <c r="BJ74" s="259"/>
    </row>
    <row r="75" spans="2:62" ht="20.25" customHeight="1" x14ac:dyDescent="0.45">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5">
      <c r="B76" s="213"/>
      <c r="C76" s="294"/>
      <c r="D76" s="295"/>
      <c r="E76" s="179"/>
      <c r="F76" s="180">
        <f>C76</f>
        <v>0</v>
      </c>
      <c r="G76" s="179"/>
      <c r="H76" s="180">
        <f>I76</f>
        <v>0</v>
      </c>
      <c r="I76" s="296"/>
      <c r="J76" s="297"/>
      <c r="K76" s="298"/>
      <c r="L76" s="299"/>
      <c r="M76" s="299"/>
      <c r="N76" s="295"/>
      <c r="O76" s="300"/>
      <c r="P76" s="301"/>
      <c r="Q76" s="301"/>
      <c r="R76" s="301"/>
      <c r="S76" s="302"/>
      <c r="T76" s="181" t="s">
        <v>210</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5">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5">
      <c r="B78" s="48"/>
      <c r="C78" s="68"/>
      <c r="D78" s="68"/>
      <c r="E78" s="68"/>
      <c r="F78" s="68"/>
      <c r="G78" s="68"/>
      <c r="H78" s="68"/>
      <c r="I78" s="123"/>
      <c r="J78" s="124" t="s">
        <v>230</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5">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5">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5">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5">
      <c r="B82" s="48"/>
      <c r="C82" s="68"/>
      <c r="D82" s="68"/>
      <c r="E82" s="68"/>
      <c r="F82" s="68"/>
      <c r="G82" s="68"/>
      <c r="H82" s="68"/>
      <c r="I82" s="123"/>
      <c r="J82" s="124"/>
      <c r="K82" s="269" t="s">
        <v>6</v>
      </c>
      <c r="L82" s="269"/>
      <c r="M82" s="270">
        <f>SUMIFS($BB$17:$BB$76,$F$17:$F$76,"看護職員",$H$17:$H$76,"A")</f>
        <v>480</v>
      </c>
      <c r="N82" s="270"/>
      <c r="O82" s="271">
        <f>SUMIFS($BD$17:$BD$76,$F$17:$F$76,"看護職員",$H$17:$H$76,"A")</f>
        <v>120</v>
      </c>
      <c r="P82" s="271"/>
      <c r="Q82" s="138"/>
      <c r="R82" s="285">
        <v>0</v>
      </c>
      <c r="S82" s="285"/>
      <c r="T82" s="285">
        <v>0</v>
      </c>
      <c r="U82" s="285"/>
      <c r="V82" s="139"/>
      <c r="W82" s="289">
        <v>3</v>
      </c>
      <c r="X82" s="290"/>
      <c r="Y82" s="2"/>
      <c r="Z82" s="126"/>
      <c r="AA82" s="269" t="s">
        <v>6</v>
      </c>
      <c r="AB82" s="269"/>
      <c r="AC82" s="270">
        <f>SUMIFS($BB$17:$BB$76,$F$17:$F$76,"介護職員",$H$17:$H$76,"A")</f>
        <v>2720</v>
      </c>
      <c r="AD82" s="270"/>
      <c r="AE82" s="271">
        <f>SUMIFS($BD$17:$BD$76,$F$17:$F$76,"介護職員",$H$17:$H$76,"A")</f>
        <v>680</v>
      </c>
      <c r="AF82" s="271"/>
      <c r="AG82" s="138"/>
      <c r="AH82" s="285">
        <v>0</v>
      </c>
      <c r="AI82" s="285"/>
      <c r="AJ82" s="285">
        <v>0</v>
      </c>
      <c r="AK82" s="285"/>
      <c r="AL82" s="139"/>
      <c r="AM82" s="289">
        <v>17</v>
      </c>
      <c r="AN82" s="290"/>
      <c r="AO82" s="126"/>
      <c r="AP82" s="126"/>
      <c r="AQ82" s="291">
        <f>U96</f>
        <v>3.5</v>
      </c>
      <c r="AR82" s="269"/>
      <c r="AS82" s="269"/>
      <c r="AT82" s="269"/>
      <c r="AU82" s="131" t="s">
        <v>138</v>
      </c>
      <c r="AV82" s="291">
        <f>AK96</f>
        <v>20.2</v>
      </c>
      <c r="AW82" s="292"/>
      <c r="AX82" s="292"/>
      <c r="AY82" s="292"/>
      <c r="AZ82" s="131" t="s">
        <v>132</v>
      </c>
      <c r="BA82" s="276">
        <f>ROUNDDOWN(AQ82+AV82,1)</f>
        <v>23.7</v>
      </c>
      <c r="BB82" s="276"/>
      <c r="BC82" s="276"/>
      <c r="BD82" s="276"/>
      <c r="BE82" s="75"/>
      <c r="BF82" s="78"/>
      <c r="BG82" s="78"/>
      <c r="BH82" s="78"/>
      <c r="BI82" s="78"/>
      <c r="BJ82" s="70"/>
    </row>
    <row r="83" spans="2:62" ht="20.25" customHeight="1" x14ac:dyDescent="0.45">
      <c r="B83" s="48"/>
      <c r="C83" s="68"/>
      <c r="D83" s="68"/>
      <c r="E83" s="68"/>
      <c r="F83" s="68"/>
      <c r="G83" s="68"/>
      <c r="H83" s="68"/>
      <c r="I83" s="123"/>
      <c r="J83" s="124"/>
      <c r="K83" s="269" t="s">
        <v>7</v>
      </c>
      <c r="L83" s="269"/>
      <c r="M83" s="270">
        <f>SUMIFS($BB$17:$BB$76,$F$17:$F$76,"看護職員",$H$17:$H$76,"B")</f>
        <v>79.999999999999986</v>
      </c>
      <c r="N83" s="270"/>
      <c r="O83" s="271">
        <f>SUMIFS($BD$17:$BD$76,$F$17:$F$76,"看護職員",$H$17:$H$76,"B")</f>
        <v>19.999999999999996</v>
      </c>
      <c r="P83" s="271"/>
      <c r="Q83" s="138"/>
      <c r="R83" s="285">
        <v>80</v>
      </c>
      <c r="S83" s="285"/>
      <c r="T83" s="285">
        <v>20</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5">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512</v>
      </c>
      <c r="AD84" s="270"/>
      <c r="AE84" s="271">
        <f>SUMIFS($BD$17:$BD$76,$F$17:$F$76,"介護職員",$H$17:$H$76,"C")</f>
        <v>128</v>
      </c>
      <c r="AF84" s="271"/>
      <c r="AG84" s="138"/>
      <c r="AH84" s="285">
        <v>512</v>
      </c>
      <c r="AI84" s="285"/>
      <c r="AJ84" s="286">
        <v>128</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5">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5">
      <c r="B86" s="48"/>
      <c r="C86" s="68"/>
      <c r="D86" s="68"/>
      <c r="E86" s="68"/>
      <c r="F86" s="68"/>
      <c r="G86" s="68"/>
      <c r="H86" s="68"/>
      <c r="I86" s="123"/>
      <c r="J86" s="124"/>
      <c r="K86" s="269" t="s">
        <v>124</v>
      </c>
      <c r="L86" s="269"/>
      <c r="M86" s="270">
        <f>SUM(M82:N85)</f>
        <v>560</v>
      </c>
      <c r="N86" s="270"/>
      <c r="O86" s="271">
        <f>SUM(O82:P85)</f>
        <v>140</v>
      </c>
      <c r="P86" s="271"/>
      <c r="Q86" s="138"/>
      <c r="R86" s="270">
        <f>SUM(R82:S85)</f>
        <v>80</v>
      </c>
      <c r="S86" s="270"/>
      <c r="T86" s="271">
        <f>SUM(T82:U85)</f>
        <v>20</v>
      </c>
      <c r="U86" s="271"/>
      <c r="V86" s="139"/>
      <c r="W86" s="272">
        <f>SUM(W82:X83)</f>
        <v>3</v>
      </c>
      <c r="X86" s="273"/>
      <c r="Y86" s="2"/>
      <c r="Z86" s="126"/>
      <c r="AA86" s="269" t="s">
        <v>124</v>
      </c>
      <c r="AB86" s="269"/>
      <c r="AC86" s="270">
        <f>SUM(AC82:AD85)</f>
        <v>3232</v>
      </c>
      <c r="AD86" s="270"/>
      <c r="AE86" s="271">
        <f>SUM(AE82:AF85)</f>
        <v>808</v>
      </c>
      <c r="AF86" s="271"/>
      <c r="AG86" s="138"/>
      <c r="AH86" s="270">
        <f>SUM(AH82:AI85)</f>
        <v>512</v>
      </c>
      <c r="AI86" s="270"/>
      <c r="AJ86" s="271">
        <f>SUM(AJ82:AK85)</f>
        <v>128</v>
      </c>
      <c r="AK86" s="271"/>
      <c r="AL86" s="139"/>
      <c r="AM86" s="272">
        <f>SUM(AM82:AN83)</f>
        <v>17</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5">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5">
      <c r="B88" s="48"/>
      <c r="C88" s="68"/>
      <c r="D88" s="68"/>
      <c r="E88" s="68"/>
      <c r="F88" s="68"/>
      <c r="G88" s="68"/>
      <c r="H88" s="68"/>
      <c r="I88" s="123"/>
      <c r="J88" s="123"/>
      <c r="K88" s="125" t="s">
        <v>127</v>
      </c>
      <c r="L88" s="124"/>
      <c r="M88" s="124"/>
      <c r="N88" s="124"/>
      <c r="O88" s="124"/>
      <c r="P88" s="124"/>
      <c r="Q88" s="159" t="s">
        <v>199</v>
      </c>
      <c r="R88" s="280" t="s">
        <v>200</v>
      </c>
      <c r="S88" s="281"/>
      <c r="T88" s="136"/>
      <c r="U88" s="136"/>
      <c r="V88" s="124"/>
      <c r="W88" s="124"/>
      <c r="X88" s="124"/>
      <c r="Y88" s="126"/>
      <c r="Z88" s="126"/>
      <c r="AA88" s="125" t="s">
        <v>127</v>
      </c>
      <c r="AB88" s="124"/>
      <c r="AC88" s="124"/>
      <c r="AD88" s="124"/>
      <c r="AE88" s="124"/>
      <c r="AF88" s="124"/>
      <c r="AG88" s="159" t="s">
        <v>199</v>
      </c>
      <c r="AH88" s="282" t="str">
        <f>R88</f>
        <v>週</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5">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5">
      <c r="B90" s="48"/>
      <c r="C90" s="68"/>
      <c r="D90" s="68"/>
      <c r="E90" s="68"/>
      <c r="F90" s="68"/>
      <c r="G90" s="68"/>
      <c r="H90" s="68"/>
      <c r="I90" s="123"/>
      <c r="J90" s="123"/>
      <c r="K90" s="124" t="str">
        <f>IF($R$88="週","対象時間数（週平均）","対象時間数（当月合計）")</f>
        <v>対象時間数（週平均）</v>
      </c>
      <c r="L90" s="124"/>
      <c r="M90" s="124"/>
      <c r="N90" s="124"/>
      <c r="O90" s="124"/>
      <c r="P90" s="124" t="str">
        <f>IF($R$88="週","週に勤務すべき時間数","当月に勤務すべき時間数")</f>
        <v>週に勤務すべき時間数</v>
      </c>
      <c r="Q90" s="124"/>
      <c r="R90" s="124"/>
      <c r="S90" s="124"/>
      <c r="T90" s="125"/>
      <c r="U90" s="124" t="s">
        <v>130</v>
      </c>
      <c r="V90" s="124"/>
      <c r="W90" s="124"/>
      <c r="X90" s="124"/>
      <c r="Y90" s="126"/>
      <c r="Z90" s="126"/>
      <c r="AA90" s="124" t="str">
        <f>IF(AH88="週","対象時間数（週平均）","対象時間数（当月合計）")</f>
        <v>対象時間数（週平均）</v>
      </c>
      <c r="AB90" s="124"/>
      <c r="AC90" s="124"/>
      <c r="AD90" s="124"/>
      <c r="AE90" s="124"/>
      <c r="AF90" s="124" t="str">
        <f>IF($AH$88="週","週に勤務すべき時間数","当月に勤務すべき時間数")</f>
        <v>週に勤務すべき時間数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5">
      <c r="I91" s="2"/>
      <c r="J91" s="2"/>
      <c r="K91" s="279">
        <f>IF($R$88="週",T86,R86)</f>
        <v>20</v>
      </c>
      <c r="L91" s="279"/>
      <c r="M91" s="279"/>
      <c r="N91" s="279"/>
      <c r="O91" s="131" t="s">
        <v>131</v>
      </c>
      <c r="P91" s="269">
        <f>IF($R$88="週",$BA$6,$BE$6)</f>
        <v>40</v>
      </c>
      <c r="Q91" s="269"/>
      <c r="R91" s="269"/>
      <c r="S91" s="269"/>
      <c r="T91" s="131" t="s">
        <v>132</v>
      </c>
      <c r="U91" s="275">
        <f>ROUNDDOWN(K91/P91,1)</f>
        <v>0.5</v>
      </c>
      <c r="V91" s="275"/>
      <c r="W91" s="275"/>
      <c r="X91" s="275"/>
      <c r="Y91" s="2"/>
      <c r="Z91" s="2"/>
      <c r="AA91" s="279">
        <f>IF($AH$88="週",AJ86,AH86)</f>
        <v>128</v>
      </c>
      <c r="AB91" s="279"/>
      <c r="AC91" s="279"/>
      <c r="AD91" s="279"/>
      <c r="AE91" s="131" t="s">
        <v>131</v>
      </c>
      <c r="AF91" s="269">
        <f>IF($AH$88="週",$BA$6,$BE$6)</f>
        <v>40</v>
      </c>
      <c r="AG91" s="269"/>
      <c r="AH91" s="269"/>
      <c r="AI91" s="269"/>
      <c r="AJ91" s="131" t="s">
        <v>132</v>
      </c>
      <c r="AK91" s="275">
        <f>ROUNDDOWN(AA91/AF91,1)</f>
        <v>3.2</v>
      </c>
      <c r="AL91" s="275"/>
      <c r="AM91" s="275"/>
      <c r="AN91" s="275"/>
      <c r="AO91" s="2"/>
      <c r="AP91" s="2"/>
      <c r="AQ91" s="2"/>
      <c r="AR91" s="2"/>
      <c r="AS91" s="2"/>
      <c r="AT91" s="2"/>
      <c r="AU91" s="2"/>
      <c r="AV91" s="2"/>
      <c r="AW91" s="2"/>
      <c r="AX91" s="2"/>
      <c r="AY91" s="2"/>
      <c r="AZ91" s="2"/>
      <c r="BA91" s="2"/>
      <c r="BB91" s="2"/>
      <c r="BC91" s="2"/>
      <c r="BD91" s="2"/>
    </row>
    <row r="92" spans="2:62" ht="20.25" customHeight="1" x14ac:dyDescent="0.45">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5">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5">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5">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5">
      <c r="I96" s="2"/>
      <c r="J96" s="2"/>
      <c r="K96" s="269">
        <f>W86</f>
        <v>3</v>
      </c>
      <c r="L96" s="269"/>
      <c r="M96" s="269"/>
      <c r="N96" s="269"/>
      <c r="O96" s="131" t="s">
        <v>138</v>
      </c>
      <c r="P96" s="275">
        <f>U91</f>
        <v>0.5</v>
      </c>
      <c r="Q96" s="275"/>
      <c r="R96" s="275"/>
      <c r="S96" s="275"/>
      <c r="T96" s="131" t="s">
        <v>132</v>
      </c>
      <c r="U96" s="276">
        <f>ROUNDDOWN(K96+P96,1)</f>
        <v>3.5</v>
      </c>
      <c r="V96" s="276"/>
      <c r="W96" s="276"/>
      <c r="X96" s="276"/>
      <c r="Y96" s="137"/>
      <c r="Z96" s="137"/>
      <c r="AA96" s="277">
        <f>AM86</f>
        <v>17</v>
      </c>
      <c r="AB96" s="277"/>
      <c r="AC96" s="277"/>
      <c r="AD96" s="277"/>
      <c r="AE96" s="135" t="s">
        <v>138</v>
      </c>
      <c r="AF96" s="278">
        <f>AK91</f>
        <v>3.2</v>
      </c>
      <c r="AG96" s="278"/>
      <c r="AH96" s="278"/>
      <c r="AI96" s="278"/>
      <c r="AJ96" s="135" t="s">
        <v>132</v>
      </c>
      <c r="AK96" s="276">
        <f>ROUNDDOWN(AA96+AF96,1)</f>
        <v>20.2</v>
      </c>
      <c r="AL96" s="276"/>
      <c r="AM96" s="276"/>
      <c r="AN96" s="276"/>
      <c r="AO96" s="2"/>
      <c r="AP96" s="2"/>
      <c r="AQ96" s="2"/>
      <c r="AR96" s="2"/>
      <c r="AS96" s="2"/>
      <c r="AT96" s="2"/>
      <c r="AU96" s="2"/>
      <c r="AV96" s="2"/>
      <c r="AW96" s="2"/>
      <c r="AX96" s="2"/>
      <c r="AY96" s="2"/>
      <c r="AZ96" s="2"/>
      <c r="BA96" s="2"/>
      <c r="BB96" s="2"/>
      <c r="BC96" s="2"/>
      <c r="BD96" s="2"/>
    </row>
    <row r="97" ht="20.25" customHeight="1" x14ac:dyDescent="0.45"/>
    <row r="98" ht="20.25" customHeight="1" x14ac:dyDescent="0.45"/>
    <row r="99" ht="20.25" customHeight="1" x14ac:dyDescent="0.45"/>
    <row r="100" ht="20.25" customHeight="1" x14ac:dyDescent="0.45"/>
    <row r="101" ht="20.25" customHeight="1" x14ac:dyDescent="0.45"/>
    <row r="102" ht="20.25" customHeight="1" x14ac:dyDescent="0.45"/>
    <row r="103" ht="20.25" customHeight="1" x14ac:dyDescent="0.45"/>
    <row r="104" ht="20.25" customHeight="1" x14ac:dyDescent="0.45"/>
    <row r="105" ht="20.25" customHeight="1" x14ac:dyDescent="0.45"/>
    <row r="106" ht="20.25" customHeight="1" x14ac:dyDescent="0.45"/>
    <row r="107" ht="20.25" customHeight="1" x14ac:dyDescent="0.45"/>
    <row r="108" ht="20.25" customHeight="1" x14ac:dyDescent="0.45"/>
    <row r="109" ht="20.25" customHeight="1" x14ac:dyDescent="0.45"/>
    <row r="110" ht="20.25" customHeight="1" x14ac:dyDescent="0.45"/>
    <row r="111" ht="20.25" customHeight="1" x14ac:dyDescent="0.45"/>
    <row r="112" ht="20.25" customHeight="1" x14ac:dyDescent="0.45"/>
    <row r="113" ht="20.25" customHeight="1" x14ac:dyDescent="0.45"/>
    <row r="114" ht="20.25" customHeight="1" x14ac:dyDescent="0.45"/>
    <row r="115" ht="20.25" customHeight="1" x14ac:dyDescent="0.45"/>
    <row r="116" ht="20.25" customHeight="1" x14ac:dyDescent="0.45"/>
    <row r="143" spans="1:59" x14ac:dyDescent="0.45">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5">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5">
      <c r="A145" s="11"/>
      <c r="B145" s="11"/>
      <c r="C145" s="14"/>
      <c r="D145" s="14"/>
      <c r="E145" s="14"/>
      <c r="F145" s="14"/>
      <c r="G145" s="14"/>
      <c r="H145" s="14"/>
      <c r="I145" s="14"/>
      <c r="J145" s="14"/>
      <c r="K145" s="12"/>
      <c r="L145" s="12"/>
      <c r="M145" s="11"/>
      <c r="N145" s="11"/>
      <c r="O145" s="11"/>
      <c r="P145" s="11"/>
      <c r="Q145" s="11"/>
      <c r="R145" s="11"/>
    </row>
    <row r="146" spans="1:18" x14ac:dyDescent="0.45">
      <c r="A146" s="11"/>
      <c r="B146" s="11"/>
      <c r="C146" s="14"/>
      <c r="D146" s="14"/>
      <c r="E146" s="14"/>
      <c r="F146" s="14"/>
      <c r="G146" s="14"/>
      <c r="H146" s="14"/>
      <c r="I146" s="14"/>
      <c r="J146" s="14"/>
      <c r="K146" s="12"/>
      <c r="L146" s="12"/>
      <c r="M146" s="11"/>
      <c r="N146" s="11"/>
      <c r="O146" s="11"/>
      <c r="P146" s="11"/>
      <c r="Q146" s="11"/>
      <c r="R146" s="11"/>
    </row>
    <row r="147" spans="1:18" x14ac:dyDescent="0.45">
      <c r="C147" s="3"/>
      <c r="D147" s="3"/>
      <c r="E147" s="3"/>
      <c r="F147" s="3"/>
      <c r="G147" s="3"/>
      <c r="H147" s="3"/>
      <c r="I147" s="3"/>
      <c r="J147" s="3"/>
    </row>
    <row r="148" spans="1:18" x14ac:dyDescent="0.45">
      <c r="C148" s="3"/>
      <c r="D148" s="3"/>
      <c r="E148" s="3"/>
      <c r="F148" s="3"/>
      <c r="G148" s="3"/>
      <c r="H148" s="3"/>
      <c r="I148" s="3"/>
      <c r="J148" s="3"/>
    </row>
    <row r="149" spans="1:18" x14ac:dyDescent="0.45">
      <c r="C149" s="3"/>
      <c r="D149" s="3"/>
      <c r="E149" s="3"/>
      <c r="F149" s="3"/>
      <c r="G149" s="3"/>
      <c r="H149" s="3"/>
      <c r="I149" s="3"/>
      <c r="J149" s="3"/>
    </row>
    <row r="150" spans="1:18" x14ac:dyDescent="0.45">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W90:Z90 AO90:BA90">
    <cfRule type="expression" dxfId="276" priority="147">
      <formula>OR(#REF!=$B77,#REF!=$B77)</formula>
    </cfRule>
  </conditionalFormatting>
  <conditionalFormatting sqref="Z80 W80:X80 W89:Z89 AO89:BA89 AO80:BA80">
    <cfRule type="expression" dxfId="275" priority="149">
      <formula>OR(#REF!=$B78,#REF!=$B78)</formula>
    </cfRule>
  </conditionalFormatting>
  <conditionalFormatting sqref="AM90:AN90">
    <cfRule type="expression" dxfId="274" priority="143">
      <formula>OR(#REF!=$B77,#REF!=$B77)</formula>
    </cfRule>
  </conditionalFormatting>
  <conditionalFormatting sqref="AM80:AN80 AM89:AN89">
    <cfRule type="expression" dxfId="273" priority="145">
      <formula>OR(#REF!=$B78,#REF!=$B78)</formula>
    </cfRule>
  </conditionalFormatting>
  <conditionalFormatting sqref="W18:BE18">
    <cfRule type="expression" dxfId="272" priority="77">
      <formula>INDIRECT(ADDRESS(ROW(),COLUMN()))=TRUNC(INDIRECT(ADDRESS(ROW(),COLUMN())))</formula>
    </cfRule>
  </conditionalFormatting>
  <conditionalFormatting sqref="BB20:BE20">
    <cfRule type="expression" dxfId="271" priority="76">
      <formula>INDIRECT(ADDRESS(ROW(),COLUMN()))=TRUNC(INDIRECT(ADDRESS(ROW(),COLUMN())))</formula>
    </cfRule>
  </conditionalFormatting>
  <conditionalFormatting sqref="BB22:BE22">
    <cfRule type="expression" dxfId="270" priority="74">
      <formula>INDIRECT(ADDRESS(ROW(),COLUMN()))=TRUNC(INDIRECT(ADDRESS(ROW(),COLUMN())))</formula>
    </cfRule>
  </conditionalFormatting>
  <conditionalFormatting sqref="BB24:BE24">
    <cfRule type="expression" dxfId="269" priority="73">
      <formula>INDIRECT(ADDRESS(ROW(),COLUMN()))=TRUNC(INDIRECT(ADDRESS(ROW(),COLUMN())))</formula>
    </cfRule>
  </conditionalFormatting>
  <conditionalFormatting sqref="BB26:BE26">
    <cfRule type="expression" dxfId="268" priority="72">
      <formula>INDIRECT(ADDRESS(ROW(),COLUMN()))=TRUNC(INDIRECT(ADDRESS(ROW(),COLUMN())))</formula>
    </cfRule>
  </conditionalFormatting>
  <conditionalFormatting sqref="BB28:BE28">
    <cfRule type="expression" dxfId="267" priority="71">
      <formula>INDIRECT(ADDRESS(ROW(),COLUMN()))=TRUNC(INDIRECT(ADDRESS(ROW(),COLUMN())))</formula>
    </cfRule>
  </conditionalFormatting>
  <conditionalFormatting sqref="BB30:BE30">
    <cfRule type="expression" dxfId="266" priority="70">
      <formula>INDIRECT(ADDRESS(ROW(),COLUMN()))=TRUNC(INDIRECT(ADDRESS(ROW(),COLUMN())))</formula>
    </cfRule>
  </conditionalFormatting>
  <conditionalFormatting sqref="BB32:BE32">
    <cfRule type="expression" dxfId="265" priority="69">
      <formula>INDIRECT(ADDRESS(ROW(),COLUMN()))=TRUNC(INDIRECT(ADDRESS(ROW(),COLUMN())))</formula>
    </cfRule>
  </conditionalFormatting>
  <conditionalFormatting sqref="BB34:BE34">
    <cfRule type="expression" dxfId="264" priority="68">
      <formula>INDIRECT(ADDRESS(ROW(),COLUMN()))=TRUNC(INDIRECT(ADDRESS(ROW(),COLUMN())))</formula>
    </cfRule>
  </conditionalFormatting>
  <conditionalFormatting sqref="BB36:BE36">
    <cfRule type="expression" dxfId="263" priority="67">
      <formula>INDIRECT(ADDRESS(ROW(),COLUMN()))=TRUNC(INDIRECT(ADDRESS(ROW(),COLUMN())))</formula>
    </cfRule>
  </conditionalFormatting>
  <conditionalFormatting sqref="BB38:BE38">
    <cfRule type="expression" dxfId="262" priority="66">
      <formula>INDIRECT(ADDRESS(ROW(),COLUMN()))=TRUNC(INDIRECT(ADDRESS(ROW(),COLUMN())))</formula>
    </cfRule>
  </conditionalFormatting>
  <conditionalFormatting sqref="BB40:BE40">
    <cfRule type="expression" dxfId="261" priority="65">
      <formula>INDIRECT(ADDRESS(ROW(),COLUMN()))=TRUNC(INDIRECT(ADDRESS(ROW(),COLUMN())))</formula>
    </cfRule>
  </conditionalFormatting>
  <conditionalFormatting sqref="BB42:BE42">
    <cfRule type="expression" dxfId="260" priority="64">
      <formula>INDIRECT(ADDRESS(ROW(),COLUMN()))=TRUNC(INDIRECT(ADDRESS(ROW(),COLUMN())))</formula>
    </cfRule>
  </conditionalFormatting>
  <conditionalFormatting sqref="BB44:BE44">
    <cfRule type="expression" dxfId="259" priority="63">
      <formula>INDIRECT(ADDRESS(ROW(),COLUMN()))=TRUNC(INDIRECT(ADDRESS(ROW(),COLUMN())))</formula>
    </cfRule>
  </conditionalFormatting>
  <conditionalFormatting sqref="BB46:BE46">
    <cfRule type="expression" dxfId="258" priority="62">
      <formula>INDIRECT(ADDRESS(ROW(),COLUMN()))=TRUNC(INDIRECT(ADDRESS(ROW(),COLUMN())))</formula>
    </cfRule>
  </conditionalFormatting>
  <conditionalFormatting sqref="BB48:BE48">
    <cfRule type="expression" dxfId="257" priority="61">
      <formula>INDIRECT(ADDRESS(ROW(),COLUMN()))=TRUNC(INDIRECT(ADDRESS(ROW(),COLUMN())))</formula>
    </cfRule>
  </conditionalFormatting>
  <conditionalFormatting sqref="BB50:BE50">
    <cfRule type="expression" dxfId="256" priority="60">
      <formula>INDIRECT(ADDRESS(ROW(),COLUMN()))=TRUNC(INDIRECT(ADDRESS(ROW(),COLUMN())))</formula>
    </cfRule>
  </conditionalFormatting>
  <conditionalFormatting sqref="BB52:BE52">
    <cfRule type="expression" dxfId="255" priority="59">
      <formula>INDIRECT(ADDRESS(ROW(),COLUMN()))=TRUNC(INDIRECT(ADDRESS(ROW(),COLUMN())))</formula>
    </cfRule>
  </conditionalFormatting>
  <conditionalFormatting sqref="BB54:BE54">
    <cfRule type="expression" dxfId="254" priority="58">
      <formula>INDIRECT(ADDRESS(ROW(),COLUMN()))=TRUNC(INDIRECT(ADDRESS(ROW(),COLUMN())))</formula>
    </cfRule>
  </conditionalFormatting>
  <conditionalFormatting sqref="BB56:BE56">
    <cfRule type="expression" dxfId="253" priority="57">
      <formula>INDIRECT(ADDRESS(ROW(),COLUMN()))=TRUNC(INDIRECT(ADDRESS(ROW(),COLUMN())))</formula>
    </cfRule>
  </conditionalFormatting>
  <conditionalFormatting sqref="BB58:BE58">
    <cfRule type="expression" dxfId="252" priority="56">
      <formula>INDIRECT(ADDRESS(ROW(),COLUMN()))=TRUNC(INDIRECT(ADDRESS(ROW(),COLUMN())))</formula>
    </cfRule>
  </conditionalFormatting>
  <conditionalFormatting sqref="BB60:BE60">
    <cfRule type="expression" dxfId="251" priority="55">
      <formula>INDIRECT(ADDRESS(ROW(),COLUMN()))=TRUNC(INDIRECT(ADDRESS(ROW(),COLUMN())))</formula>
    </cfRule>
  </conditionalFormatting>
  <conditionalFormatting sqref="BB62:BE62">
    <cfRule type="expression" dxfId="250" priority="54">
      <formula>INDIRECT(ADDRESS(ROW(),COLUMN()))=TRUNC(INDIRECT(ADDRESS(ROW(),COLUMN())))</formula>
    </cfRule>
  </conditionalFormatting>
  <conditionalFormatting sqref="BB64:BE64">
    <cfRule type="expression" dxfId="249" priority="53">
      <formula>INDIRECT(ADDRESS(ROW(),COLUMN()))=TRUNC(INDIRECT(ADDRESS(ROW(),COLUMN())))</formula>
    </cfRule>
  </conditionalFormatting>
  <conditionalFormatting sqref="BB66:BE66">
    <cfRule type="expression" dxfId="248" priority="52">
      <formula>INDIRECT(ADDRESS(ROW(),COLUMN()))=TRUNC(INDIRECT(ADDRESS(ROW(),COLUMN())))</formula>
    </cfRule>
  </conditionalFormatting>
  <conditionalFormatting sqref="BB68:BE68">
    <cfRule type="expression" dxfId="247" priority="51">
      <formula>INDIRECT(ADDRESS(ROW(),COLUMN()))=TRUNC(INDIRECT(ADDRESS(ROW(),COLUMN())))</formula>
    </cfRule>
  </conditionalFormatting>
  <conditionalFormatting sqref="BB70:BE70">
    <cfRule type="expression" dxfId="246" priority="50">
      <formula>INDIRECT(ADDRESS(ROW(),COLUMN()))=TRUNC(INDIRECT(ADDRESS(ROW(),COLUMN())))</formula>
    </cfRule>
  </conditionalFormatting>
  <conditionalFormatting sqref="BB72:BE72">
    <cfRule type="expression" dxfId="245" priority="49">
      <formula>INDIRECT(ADDRESS(ROW(),COLUMN()))=TRUNC(INDIRECT(ADDRESS(ROW(),COLUMN())))</formula>
    </cfRule>
  </conditionalFormatting>
  <conditionalFormatting sqref="BB74:BE74">
    <cfRule type="expression" dxfId="244" priority="48">
      <formula>INDIRECT(ADDRESS(ROW(),COLUMN()))=TRUNC(INDIRECT(ADDRESS(ROW(),COLUMN())))</formula>
    </cfRule>
  </conditionalFormatting>
  <conditionalFormatting sqref="BB76:BE76">
    <cfRule type="expression" dxfId="243" priority="41">
      <formula>INDIRECT(ADDRESS(ROW(),COLUMN()))=TRUNC(INDIRECT(ADDRESS(ROW(),COLUMN())))</formula>
    </cfRule>
  </conditionalFormatting>
  <conditionalFormatting sqref="M82:X86">
    <cfRule type="expression" dxfId="242" priority="40">
      <formula>INDIRECT(ADDRESS(ROW(),COLUMN()))=TRUNC(INDIRECT(ADDRESS(ROW(),COLUMN())))</formula>
    </cfRule>
  </conditionalFormatting>
  <conditionalFormatting sqref="AC86:AN86 AG82:AN85">
    <cfRule type="expression" dxfId="241" priority="39">
      <formula>INDIRECT(ADDRESS(ROW(),COLUMN()))=TRUNC(INDIRECT(ADDRESS(ROW(),COLUMN())))</formula>
    </cfRule>
  </conditionalFormatting>
  <conditionalFormatting sqref="K91:N91">
    <cfRule type="expression" dxfId="240" priority="38">
      <formula>INDIRECT(ADDRESS(ROW(),COLUMN()))=TRUNC(INDIRECT(ADDRESS(ROW(),COLUMN())))</formula>
    </cfRule>
  </conditionalFormatting>
  <conditionalFormatting sqref="AA91:AD91">
    <cfRule type="expression" dxfId="239" priority="37">
      <formula>INDIRECT(ADDRESS(ROW(),COLUMN()))=TRUNC(INDIRECT(ADDRESS(ROW(),COLUMN())))</formula>
    </cfRule>
  </conditionalFormatting>
  <conditionalFormatting sqref="AC82:AF85">
    <cfRule type="expression" dxfId="238" priority="36">
      <formula>INDIRECT(ADDRESS(ROW(),COLUMN()))=TRUNC(INDIRECT(ADDRESS(ROW(),COLUMN())))</formula>
    </cfRule>
  </conditionalFormatting>
  <conditionalFormatting sqref="W62:BA62">
    <cfRule type="expression" dxfId="237" priority="8">
      <formula>INDIRECT(ADDRESS(ROW(),COLUMN()))=TRUNC(INDIRECT(ADDRESS(ROW(),COLUMN())))</formula>
    </cfRule>
  </conditionalFormatting>
  <conditionalFormatting sqref="W20:BA20">
    <cfRule type="expression" dxfId="236" priority="29">
      <formula>INDIRECT(ADDRESS(ROW(),COLUMN()))=TRUNC(INDIRECT(ADDRESS(ROW(),COLUMN())))</formula>
    </cfRule>
  </conditionalFormatting>
  <conditionalFormatting sqref="W22:BA22">
    <cfRule type="expression" dxfId="235" priority="28">
      <formula>INDIRECT(ADDRESS(ROW(),COLUMN()))=TRUNC(INDIRECT(ADDRESS(ROW(),COLUMN())))</formula>
    </cfRule>
  </conditionalFormatting>
  <conditionalFormatting sqref="W24:BA24">
    <cfRule type="expression" dxfId="234" priority="27">
      <formula>INDIRECT(ADDRESS(ROW(),COLUMN()))=TRUNC(INDIRECT(ADDRESS(ROW(),COLUMN())))</formula>
    </cfRule>
  </conditionalFormatting>
  <conditionalFormatting sqref="W26:BA26">
    <cfRule type="expression" dxfId="233" priority="26">
      <formula>INDIRECT(ADDRESS(ROW(),COLUMN()))=TRUNC(INDIRECT(ADDRESS(ROW(),COLUMN())))</formula>
    </cfRule>
  </conditionalFormatting>
  <conditionalFormatting sqref="W28:BA28">
    <cfRule type="expression" dxfId="232" priority="25">
      <formula>INDIRECT(ADDRESS(ROW(),COLUMN()))=TRUNC(INDIRECT(ADDRESS(ROW(),COLUMN())))</formula>
    </cfRule>
  </conditionalFormatting>
  <conditionalFormatting sqref="W30:BA30">
    <cfRule type="expression" dxfId="231" priority="24">
      <formula>INDIRECT(ADDRESS(ROW(),COLUMN()))=TRUNC(INDIRECT(ADDRESS(ROW(),COLUMN())))</formula>
    </cfRule>
  </conditionalFormatting>
  <conditionalFormatting sqref="W32:BA32">
    <cfRule type="expression" dxfId="230" priority="23">
      <formula>INDIRECT(ADDRESS(ROW(),COLUMN()))=TRUNC(INDIRECT(ADDRESS(ROW(),COLUMN())))</formula>
    </cfRule>
  </conditionalFormatting>
  <conditionalFormatting sqref="W34:BA34">
    <cfRule type="expression" dxfId="229" priority="22">
      <formula>INDIRECT(ADDRESS(ROW(),COLUMN()))=TRUNC(INDIRECT(ADDRESS(ROW(),COLUMN())))</formula>
    </cfRule>
  </conditionalFormatting>
  <conditionalFormatting sqref="W36:BA36">
    <cfRule type="expression" dxfId="228" priority="21">
      <formula>INDIRECT(ADDRESS(ROW(),COLUMN()))=TRUNC(INDIRECT(ADDRESS(ROW(),COLUMN())))</formula>
    </cfRule>
  </conditionalFormatting>
  <conditionalFormatting sqref="W38:BA38">
    <cfRule type="expression" dxfId="227" priority="20">
      <formula>INDIRECT(ADDRESS(ROW(),COLUMN()))=TRUNC(INDIRECT(ADDRESS(ROW(),COLUMN())))</formula>
    </cfRule>
  </conditionalFormatting>
  <conditionalFormatting sqref="W40:BA40">
    <cfRule type="expression" dxfId="226" priority="19">
      <formula>INDIRECT(ADDRESS(ROW(),COLUMN()))=TRUNC(INDIRECT(ADDRESS(ROW(),COLUMN())))</formula>
    </cfRule>
  </conditionalFormatting>
  <conditionalFormatting sqref="W42:BA42">
    <cfRule type="expression" dxfId="225" priority="18">
      <formula>INDIRECT(ADDRESS(ROW(),COLUMN()))=TRUNC(INDIRECT(ADDRESS(ROW(),COLUMN())))</formula>
    </cfRule>
  </conditionalFormatting>
  <conditionalFormatting sqref="W44:BA44">
    <cfRule type="expression" dxfId="224" priority="17">
      <formula>INDIRECT(ADDRESS(ROW(),COLUMN()))=TRUNC(INDIRECT(ADDRESS(ROW(),COLUMN())))</formula>
    </cfRule>
  </conditionalFormatting>
  <conditionalFormatting sqref="W46:BA46">
    <cfRule type="expression" dxfId="223" priority="16">
      <formula>INDIRECT(ADDRESS(ROW(),COLUMN()))=TRUNC(INDIRECT(ADDRESS(ROW(),COLUMN())))</formula>
    </cfRule>
  </conditionalFormatting>
  <conditionalFormatting sqref="W48:BA48">
    <cfRule type="expression" dxfId="222" priority="15">
      <formula>INDIRECT(ADDRESS(ROW(),COLUMN()))=TRUNC(INDIRECT(ADDRESS(ROW(),COLUMN())))</formula>
    </cfRule>
  </conditionalFormatting>
  <conditionalFormatting sqref="W50:BA50">
    <cfRule type="expression" dxfId="221" priority="14">
      <formula>INDIRECT(ADDRESS(ROW(),COLUMN()))=TRUNC(INDIRECT(ADDRESS(ROW(),COLUMN())))</formula>
    </cfRule>
  </conditionalFormatting>
  <conditionalFormatting sqref="W52:BA52">
    <cfRule type="expression" dxfId="220" priority="13">
      <formula>INDIRECT(ADDRESS(ROW(),COLUMN()))=TRUNC(INDIRECT(ADDRESS(ROW(),COLUMN())))</formula>
    </cfRule>
  </conditionalFormatting>
  <conditionalFormatting sqref="W54:BA54">
    <cfRule type="expression" dxfId="219" priority="12">
      <formula>INDIRECT(ADDRESS(ROW(),COLUMN()))=TRUNC(INDIRECT(ADDRESS(ROW(),COLUMN())))</formula>
    </cfRule>
  </conditionalFormatting>
  <conditionalFormatting sqref="W56:BA56">
    <cfRule type="expression" dxfId="218" priority="11">
      <formula>INDIRECT(ADDRESS(ROW(),COLUMN()))=TRUNC(INDIRECT(ADDRESS(ROW(),COLUMN())))</formula>
    </cfRule>
  </conditionalFormatting>
  <conditionalFormatting sqref="W58:BA58">
    <cfRule type="expression" dxfId="217" priority="10">
      <formula>INDIRECT(ADDRESS(ROW(),COLUMN()))=TRUNC(INDIRECT(ADDRESS(ROW(),COLUMN())))</formula>
    </cfRule>
  </conditionalFormatting>
  <conditionalFormatting sqref="W60:BA60">
    <cfRule type="expression" dxfId="216" priority="9">
      <formula>INDIRECT(ADDRESS(ROW(),COLUMN()))=TRUNC(INDIRECT(ADDRESS(ROW(),COLUMN())))</formula>
    </cfRule>
  </conditionalFormatting>
  <conditionalFormatting sqref="W64:BA64">
    <cfRule type="expression" dxfId="215" priority="7">
      <formula>INDIRECT(ADDRESS(ROW(),COLUMN()))=TRUNC(INDIRECT(ADDRESS(ROW(),COLUMN())))</formula>
    </cfRule>
  </conditionalFormatting>
  <conditionalFormatting sqref="W66:BA66">
    <cfRule type="expression" dxfId="214" priority="6">
      <formula>INDIRECT(ADDRESS(ROW(),COLUMN()))=TRUNC(INDIRECT(ADDRESS(ROW(),COLUMN())))</formula>
    </cfRule>
  </conditionalFormatting>
  <conditionalFormatting sqref="W68:BA68">
    <cfRule type="expression" dxfId="213" priority="5">
      <formula>INDIRECT(ADDRESS(ROW(),COLUMN()))=TRUNC(INDIRECT(ADDRESS(ROW(),COLUMN())))</formula>
    </cfRule>
  </conditionalFormatting>
  <conditionalFormatting sqref="W70:BA70">
    <cfRule type="expression" dxfId="212" priority="4">
      <formula>INDIRECT(ADDRESS(ROW(),COLUMN()))=TRUNC(INDIRECT(ADDRESS(ROW(),COLUMN())))</formula>
    </cfRule>
  </conditionalFormatting>
  <conditionalFormatting sqref="W72:BA72">
    <cfRule type="expression" dxfId="211" priority="3">
      <formula>INDIRECT(ADDRESS(ROW(),COLUMN()))=TRUNC(INDIRECT(ADDRESS(ROW(),COLUMN())))</formula>
    </cfRule>
  </conditionalFormatting>
  <conditionalFormatting sqref="W74:BA74">
    <cfRule type="expression" dxfId="210" priority="2">
      <formula>INDIRECT(ADDRESS(ROW(),COLUMN()))=TRUNC(INDIRECT(ADDRESS(ROW(),COLUMN())))</formula>
    </cfRule>
  </conditionalFormatting>
  <conditionalFormatting sqref="W76:BA76">
    <cfRule type="expression" dxfId="209" priority="1">
      <formula>INDIRECT(ADDRESS(ROW(),COLUMN()))=TRUNC(INDIRECT(ADDRESS(ROW(),COLUMN())))</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1</v>
      </c>
      <c r="I13" s="93" t="s">
        <v>37</v>
      </c>
      <c r="J13" s="92">
        <v>0</v>
      </c>
      <c r="K13" s="94" t="s">
        <v>2</v>
      </c>
      <c r="L13" s="95">
        <f t="shared" si="1"/>
        <v>8</v>
      </c>
      <c r="N13" s="96" t="s">
        <v>209</v>
      </c>
    </row>
    <row r="14" spans="2:14" x14ac:dyDescent="0.45">
      <c r="B14" s="89">
        <v>9</v>
      </c>
      <c r="C14" s="90" t="s">
        <v>46</v>
      </c>
      <c r="D14" s="91" t="str">
        <f t="shared" si="0"/>
        <v>i</v>
      </c>
      <c r="E14" s="89" t="s">
        <v>16</v>
      </c>
      <c r="F14" s="92">
        <v>0</v>
      </c>
      <c r="G14" s="89" t="s">
        <v>17</v>
      </c>
      <c r="H14" s="92">
        <v>0.375</v>
      </c>
      <c r="I14" s="93" t="s">
        <v>37</v>
      </c>
      <c r="J14" s="92">
        <v>4.1666666666666664E-2</v>
      </c>
      <c r="K14" s="94" t="s">
        <v>2</v>
      </c>
      <c r="L14" s="95">
        <f t="shared" si="1"/>
        <v>8</v>
      </c>
      <c r="N14" s="96" t="s">
        <v>222</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90"/>
  <sheetViews>
    <sheetView showGridLines="0" view="pageBreakPreview" zoomScaleNormal="55" zoomScaleSheetLayoutView="100" workbookViewId="0"/>
  </sheetViews>
  <sheetFormatPr defaultColWidth="4.5" defaultRowHeight="14.4" x14ac:dyDescent="0.45"/>
  <cols>
    <col min="1" max="1" width="0.8984375" style="1" customWidth="1"/>
    <col min="2" max="2" width="5.69921875" style="1" customWidth="1"/>
    <col min="3" max="4" width="8.09765625" style="1" customWidth="1"/>
    <col min="5" max="8" width="3.19921875" style="1" hidden="1" customWidth="1"/>
    <col min="9" max="10" width="3.19921875" style="1" customWidth="1"/>
    <col min="11" max="62" width="5.69921875" style="1" customWidth="1"/>
    <col min="63" max="63" width="1.09765625" style="1" customWidth="1"/>
    <col min="64" max="16384" width="4.5" style="1"/>
  </cols>
  <sheetData>
    <row r="1" spans="2:67" s="6" customFormat="1" ht="20.25" customHeight="1" x14ac:dyDescent="0.45">
      <c r="C1" s="5" t="s">
        <v>279</v>
      </c>
      <c r="D1" s="5"/>
      <c r="E1" s="5"/>
      <c r="F1" s="5"/>
      <c r="G1" s="5"/>
      <c r="H1" s="5"/>
      <c r="I1" s="5"/>
      <c r="J1" s="5"/>
      <c r="M1" s="7" t="s">
        <v>0</v>
      </c>
      <c r="P1" s="5"/>
      <c r="Q1" s="5"/>
      <c r="R1" s="5"/>
      <c r="S1" s="5"/>
      <c r="T1" s="5"/>
      <c r="U1" s="5"/>
      <c r="V1" s="5"/>
      <c r="W1" s="5"/>
      <c r="AS1" s="9" t="s">
        <v>30</v>
      </c>
      <c r="AT1" s="351" t="s">
        <v>237</v>
      </c>
      <c r="AU1" s="352"/>
      <c r="AV1" s="352"/>
      <c r="AW1" s="352"/>
      <c r="AX1" s="352"/>
      <c r="AY1" s="352"/>
      <c r="AZ1" s="352"/>
      <c r="BA1" s="352"/>
      <c r="BB1" s="352"/>
      <c r="BC1" s="352"/>
      <c r="BD1" s="352"/>
      <c r="BE1" s="352"/>
      <c r="BF1" s="352"/>
      <c r="BG1" s="352"/>
      <c r="BH1" s="352"/>
      <c r="BI1" s="352"/>
      <c r="BJ1" s="9" t="s">
        <v>2</v>
      </c>
    </row>
    <row r="2" spans="2:67" s="8" customFormat="1" ht="20.25" customHeight="1" x14ac:dyDescent="0.45">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5">
      <c r="J3" s="7"/>
      <c r="M3" s="7"/>
      <c r="O3" s="9"/>
      <c r="P3" s="9"/>
      <c r="Q3" s="9"/>
      <c r="R3" s="9"/>
      <c r="S3" s="9"/>
      <c r="T3" s="9"/>
      <c r="U3" s="9"/>
      <c r="AC3" s="15"/>
      <c r="AD3" s="15"/>
      <c r="AE3" s="16"/>
      <c r="AF3" s="17"/>
      <c r="AG3" s="16"/>
      <c r="BD3" s="18" t="s">
        <v>21</v>
      </c>
      <c r="BE3" s="355" t="s">
        <v>196</v>
      </c>
      <c r="BF3" s="356"/>
      <c r="BG3" s="356"/>
      <c r="BH3" s="357"/>
      <c r="BI3" s="9"/>
    </row>
    <row r="4" spans="2:67" s="8" customFormat="1" ht="20.25" customHeight="1" x14ac:dyDescent="0.45">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198</v>
      </c>
      <c r="BE4" s="355" t="s">
        <v>197</v>
      </c>
      <c r="BF4" s="356"/>
      <c r="BG4" s="356"/>
      <c r="BH4" s="357"/>
      <c r="BI4" s="9"/>
    </row>
    <row r="5" spans="2:67" s="8" customFormat="1" ht="9" customHeight="1" x14ac:dyDescent="0.45">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5">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214</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5">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5">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5">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5">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250</v>
      </c>
      <c r="AT10" s="33"/>
      <c r="AU10" s="33"/>
      <c r="AV10" s="209"/>
      <c r="AW10" s="29"/>
      <c r="AX10" s="210"/>
      <c r="AY10" s="210"/>
      <c r="AZ10" s="210"/>
      <c r="BA10" s="29"/>
      <c r="BB10" s="29"/>
      <c r="BC10" s="30" t="s">
        <v>251</v>
      </c>
      <c r="BD10" s="29"/>
      <c r="BE10" s="347"/>
      <c r="BF10" s="348"/>
      <c r="BG10" s="2" t="s">
        <v>252</v>
      </c>
      <c r="BH10" s="29"/>
      <c r="BI10" s="29"/>
      <c r="BJ10" s="31"/>
      <c r="BM10" s="9"/>
      <c r="BN10" s="9"/>
      <c r="BO10" s="9"/>
    </row>
    <row r="11" spans="2:67" ht="5.25" customHeight="1" thickBot="1" x14ac:dyDescent="0.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5">
      <c r="B12" s="336" t="s">
        <v>20</v>
      </c>
      <c r="C12" s="327" t="s">
        <v>253</v>
      </c>
      <c r="D12" s="216"/>
      <c r="E12" s="202"/>
      <c r="F12" s="199"/>
      <c r="G12" s="202"/>
      <c r="H12" s="199"/>
      <c r="I12" s="339" t="s">
        <v>254</v>
      </c>
      <c r="J12" s="340"/>
      <c r="K12" s="214" t="s">
        <v>255</v>
      </c>
      <c r="L12" s="215"/>
      <c r="M12" s="215"/>
      <c r="N12" s="216"/>
      <c r="O12" s="214" t="s">
        <v>256</v>
      </c>
      <c r="P12" s="215"/>
      <c r="Q12" s="215"/>
      <c r="R12" s="215"/>
      <c r="S12" s="216"/>
      <c r="T12" s="187"/>
      <c r="U12" s="187"/>
      <c r="V12" s="188"/>
      <c r="W12" s="345" t="s">
        <v>257</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(10)1～4週目の勤務時間数合計</v>
      </c>
      <c r="BC12" s="360"/>
      <c r="BD12" s="321" t="s">
        <v>258</v>
      </c>
      <c r="BE12" s="322"/>
      <c r="BF12" s="327" t="s">
        <v>259</v>
      </c>
      <c r="BG12" s="215"/>
      <c r="BH12" s="215"/>
      <c r="BI12" s="215"/>
      <c r="BJ12" s="328"/>
    </row>
    <row r="13" spans="2:67" ht="20.25" customHeight="1" x14ac:dyDescent="0.45">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5">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str">
        <f>IF($BE$3="実績",IF(DAY(DATE($AF$2,$AJ$2,29))=29,29,""),"")</f>
        <v/>
      </c>
      <c r="AZ14" s="206" t="str">
        <f>IF($BE$3="実績",IF(DAY(DATE($AF$2,$AJ$2,30))=30,30,""),"")</f>
        <v/>
      </c>
      <c r="BA14" s="154" t="str">
        <f>IF($BE$3="実績",IF(DAY(DATE($AF$2,$AJ$2,31))=31,31,""),"")</f>
        <v/>
      </c>
      <c r="BB14" s="361"/>
      <c r="BC14" s="362"/>
      <c r="BD14" s="323"/>
      <c r="BE14" s="324"/>
      <c r="BF14" s="329"/>
      <c r="BG14" s="218"/>
      <c r="BH14" s="218"/>
      <c r="BI14" s="218"/>
      <c r="BJ14" s="330"/>
    </row>
    <row r="15" spans="2:67" ht="20.25" hidden="1" customHeight="1" x14ac:dyDescent="0.45">
      <c r="B15" s="337"/>
      <c r="C15" s="329"/>
      <c r="D15" s="219"/>
      <c r="E15" s="203"/>
      <c r="F15" s="200"/>
      <c r="G15" s="203"/>
      <c r="H15" s="200"/>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0</v>
      </c>
      <c r="AZ15" s="150">
        <f>IF(AZ14=30,WEEKDAY(DATE($AF$2,$AJ$2,30)),0)</f>
        <v>0</v>
      </c>
      <c r="BA15" s="151">
        <f>IF(BA14=31,WEEKDAY(DATE($AF$2,$AJ$2,31)),0)</f>
        <v>0</v>
      </c>
      <c r="BB15" s="361"/>
      <c r="BC15" s="362"/>
      <c r="BD15" s="323"/>
      <c r="BE15" s="324"/>
      <c r="BF15" s="329"/>
      <c r="BG15" s="218"/>
      <c r="BH15" s="218"/>
      <c r="BI15" s="218"/>
      <c r="BJ15" s="330"/>
    </row>
    <row r="16" spans="2:67" ht="20.25" customHeight="1" thickBot="1" x14ac:dyDescent="0.5">
      <c r="B16" s="338"/>
      <c r="C16" s="331"/>
      <c r="D16" s="222"/>
      <c r="E16" s="204"/>
      <c r="F16" s="201"/>
      <c r="G16" s="204"/>
      <c r="H16" s="201"/>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
      </c>
      <c r="AZ16" s="156" t="str">
        <f>IF(AZ15=1,"日",IF(AZ15=2,"月",IF(AZ15=3,"火",IF(AZ15=4,"水",IF(AZ15=5,"木",IF(AZ15=6,"金",IF(AZ15=0,"","土")))))))</f>
        <v/>
      </c>
      <c r="BA16" s="156" t="str">
        <f>IF(BA15=1,"日",IF(BA15=2,"月",IF(BA15=3,"火",IF(BA15=4,"水",IF(BA15=5,"木",IF(BA15=6,"金",IF(BA15=0,"","土")))))))</f>
        <v/>
      </c>
      <c r="BB16" s="363"/>
      <c r="BC16" s="364"/>
      <c r="BD16" s="325"/>
      <c r="BE16" s="326"/>
      <c r="BF16" s="331"/>
      <c r="BG16" s="221"/>
      <c r="BH16" s="221"/>
      <c r="BI16" s="221"/>
      <c r="BJ16" s="332"/>
    </row>
    <row r="17" spans="2:62" ht="20.25" customHeight="1" x14ac:dyDescent="0.45">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5">
      <c r="B18" s="212"/>
      <c r="C18" s="256"/>
      <c r="D18" s="254"/>
      <c r="E18" s="162"/>
      <c r="F18" s="163">
        <f>C17</f>
        <v>0</v>
      </c>
      <c r="G18" s="162"/>
      <c r="H18" s="163">
        <f>I17</f>
        <v>0</v>
      </c>
      <c r="I18" s="247"/>
      <c r="J18" s="248"/>
      <c r="K18" s="252"/>
      <c r="L18" s="253"/>
      <c r="M18" s="253"/>
      <c r="N18" s="254"/>
      <c r="O18" s="226"/>
      <c r="P18" s="227"/>
      <c r="Q18" s="227"/>
      <c r="R18" s="227"/>
      <c r="S18" s="228"/>
      <c r="T18" s="111" t="s">
        <v>210</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f>IF($BE$3="４週",BB18/4,IF($BE$3="暦月",(BB18/($BE$8/7)),""))</f>
        <v>0</v>
      </c>
      <c r="BE18" s="239"/>
      <c r="BF18" s="235"/>
      <c r="BG18" s="236"/>
      <c r="BH18" s="236"/>
      <c r="BI18" s="236"/>
      <c r="BJ18" s="237"/>
    </row>
    <row r="19" spans="2:62" ht="20.25" customHeight="1" x14ac:dyDescent="0.45">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5">
      <c r="B20" s="212"/>
      <c r="C20" s="256"/>
      <c r="D20" s="254"/>
      <c r="E20" s="162"/>
      <c r="F20" s="163">
        <f>C19</f>
        <v>0</v>
      </c>
      <c r="G20" s="162"/>
      <c r="H20" s="163">
        <f>I19</f>
        <v>0</v>
      </c>
      <c r="I20" s="247"/>
      <c r="J20" s="248"/>
      <c r="K20" s="252"/>
      <c r="L20" s="253"/>
      <c r="M20" s="253"/>
      <c r="N20" s="254"/>
      <c r="O20" s="226"/>
      <c r="P20" s="227"/>
      <c r="Q20" s="227"/>
      <c r="R20" s="227"/>
      <c r="S20" s="228"/>
      <c r="T20" s="111" t="s">
        <v>210</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f>IF($BE$3="４週",BB20/4,IF($BE$3="暦月",(BB20/($BE$8/7)),""))</f>
        <v>0</v>
      </c>
      <c r="BE20" s="239"/>
      <c r="BF20" s="235"/>
      <c r="BG20" s="236"/>
      <c r="BH20" s="236"/>
      <c r="BI20" s="236"/>
      <c r="BJ20" s="237"/>
    </row>
    <row r="21" spans="2:62" ht="20.25" customHeight="1" x14ac:dyDescent="0.45">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5">
      <c r="B22" s="212"/>
      <c r="C22" s="256"/>
      <c r="D22" s="254"/>
      <c r="E22" s="162"/>
      <c r="F22" s="163">
        <f>C21</f>
        <v>0</v>
      </c>
      <c r="G22" s="162"/>
      <c r="H22" s="163">
        <f>I21</f>
        <v>0</v>
      </c>
      <c r="I22" s="247"/>
      <c r="J22" s="248"/>
      <c r="K22" s="252"/>
      <c r="L22" s="253"/>
      <c r="M22" s="253"/>
      <c r="N22" s="254"/>
      <c r="O22" s="226"/>
      <c r="P22" s="227"/>
      <c r="Q22" s="227"/>
      <c r="R22" s="227"/>
      <c r="S22" s="228"/>
      <c r="T22" s="111" t="s">
        <v>210</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f>IF($BE$3="４週",BB22/4,IF($BE$3="暦月",(BB22/($BE$8/7)),""))</f>
        <v>0</v>
      </c>
      <c r="BE22" s="239"/>
      <c r="BF22" s="235"/>
      <c r="BG22" s="236"/>
      <c r="BH22" s="236"/>
      <c r="BI22" s="236"/>
      <c r="BJ22" s="237"/>
    </row>
    <row r="23" spans="2:62" ht="20.25" customHeight="1" x14ac:dyDescent="0.45">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5">
      <c r="B24" s="212"/>
      <c r="C24" s="256"/>
      <c r="D24" s="254"/>
      <c r="E24" s="162"/>
      <c r="F24" s="163">
        <f>C23</f>
        <v>0</v>
      </c>
      <c r="G24" s="162"/>
      <c r="H24" s="163">
        <f>I23</f>
        <v>0</v>
      </c>
      <c r="I24" s="247"/>
      <c r="J24" s="248"/>
      <c r="K24" s="252"/>
      <c r="L24" s="253"/>
      <c r="M24" s="253"/>
      <c r="N24" s="254"/>
      <c r="O24" s="226"/>
      <c r="P24" s="227"/>
      <c r="Q24" s="227"/>
      <c r="R24" s="227"/>
      <c r="S24" s="228"/>
      <c r="T24" s="111" t="s">
        <v>210</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f>IF($BE$3="４週",BB24/4,IF($BE$3="暦月",(BB24/($BE$8/7)),""))</f>
        <v>0</v>
      </c>
      <c r="BE24" s="239"/>
      <c r="BF24" s="235"/>
      <c r="BG24" s="236"/>
      <c r="BH24" s="236"/>
      <c r="BI24" s="236"/>
      <c r="BJ24" s="237"/>
    </row>
    <row r="25" spans="2:62" ht="20.25" customHeight="1" x14ac:dyDescent="0.45">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5">
      <c r="B26" s="212"/>
      <c r="C26" s="256"/>
      <c r="D26" s="254"/>
      <c r="E26" s="162"/>
      <c r="F26" s="163">
        <f>C25</f>
        <v>0</v>
      </c>
      <c r="G26" s="162"/>
      <c r="H26" s="163">
        <f>I25</f>
        <v>0</v>
      </c>
      <c r="I26" s="247"/>
      <c r="J26" s="248"/>
      <c r="K26" s="252"/>
      <c r="L26" s="253"/>
      <c r="M26" s="253"/>
      <c r="N26" s="254"/>
      <c r="O26" s="226"/>
      <c r="P26" s="227"/>
      <c r="Q26" s="227"/>
      <c r="R26" s="227"/>
      <c r="S26" s="228"/>
      <c r="T26" s="185" t="s">
        <v>210</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f>IF($BE$3="４週",BB26/4,IF($BE$3="暦月",(BB26/($BE$8/7)),""))</f>
        <v>0</v>
      </c>
      <c r="BE26" s="239"/>
      <c r="BF26" s="235"/>
      <c r="BG26" s="236"/>
      <c r="BH26" s="236"/>
      <c r="BI26" s="236"/>
      <c r="BJ26" s="237"/>
    </row>
    <row r="27" spans="2:62" ht="20.25" customHeight="1" x14ac:dyDescent="0.45">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5">
      <c r="B28" s="212"/>
      <c r="C28" s="256"/>
      <c r="D28" s="254"/>
      <c r="E28" s="162"/>
      <c r="F28" s="163">
        <f>C27</f>
        <v>0</v>
      </c>
      <c r="G28" s="162"/>
      <c r="H28" s="163">
        <f>I27</f>
        <v>0</v>
      </c>
      <c r="I28" s="247"/>
      <c r="J28" s="248"/>
      <c r="K28" s="252"/>
      <c r="L28" s="253"/>
      <c r="M28" s="253"/>
      <c r="N28" s="254"/>
      <c r="O28" s="226"/>
      <c r="P28" s="227"/>
      <c r="Q28" s="227"/>
      <c r="R28" s="227"/>
      <c r="S28" s="228"/>
      <c r="T28" s="111" t="s">
        <v>210</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f>IF($BE$3="４週",BB28/4,IF($BE$3="暦月",(BB28/($BE$8/7)),""))</f>
        <v>0</v>
      </c>
      <c r="BE28" s="239"/>
      <c r="BF28" s="235"/>
      <c r="BG28" s="236"/>
      <c r="BH28" s="236"/>
      <c r="BI28" s="236"/>
      <c r="BJ28" s="237"/>
    </row>
    <row r="29" spans="2:62" ht="20.25" customHeight="1" x14ac:dyDescent="0.45">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5">
      <c r="B30" s="212"/>
      <c r="C30" s="256"/>
      <c r="D30" s="254"/>
      <c r="E30" s="162"/>
      <c r="F30" s="163">
        <f>C29</f>
        <v>0</v>
      </c>
      <c r="G30" s="162"/>
      <c r="H30" s="163">
        <f>I29</f>
        <v>0</v>
      </c>
      <c r="I30" s="247"/>
      <c r="J30" s="248"/>
      <c r="K30" s="252"/>
      <c r="L30" s="253"/>
      <c r="M30" s="253"/>
      <c r="N30" s="254"/>
      <c r="O30" s="226"/>
      <c r="P30" s="227"/>
      <c r="Q30" s="227"/>
      <c r="R30" s="227"/>
      <c r="S30" s="228"/>
      <c r="T30" s="111" t="s">
        <v>210</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f>IF($BE$3="４週",BB30/4,IF($BE$3="暦月",(BB30/($BE$8/7)),""))</f>
        <v>0</v>
      </c>
      <c r="BE30" s="239"/>
      <c r="BF30" s="235"/>
      <c r="BG30" s="236"/>
      <c r="BH30" s="236"/>
      <c r="BI30" s="236"/>
      <c r="BJ30" s="237"/>
    </row>
    <row r="31" spans="2:62" ht="20.25" customHeight="1" x14ac:dyDescent="0.45">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5">
      <c r="B32" s="212"/>
      <c r="C32" s="256"/>
      <c r="D32" s="254"/>
      <c r="E32" s="162"/>
      <c r="F32" s="163">
        <f>C31</f>
        <v>0</v>
      </c>
      <c r="G32" s="162"/>
      <c r="H32" s="163">
        <f>I31</f>
        <v>0</v>
      </c>
      <c r="I32" s="247"/>
      <c r="J32" s="248"/>
      <c r="K32" s="252"/>
      <c r="L32" s="253"/>
      <c r="M32" s="253"/>
      <c r="N32" s="254"/>
      <c r="O32" s="226"/>
      <c r="P32" s="227"/>
      <c r="Q32" s="227"/>
      <c r="R32" s="227"/>
      <c r="S32" s="228"/>
      <c r="T32" s="111" t="s">
        <v>210</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f>IF($BE$3="４週",BB32/4,IF($BE$3="暦月",(BB32/($BE$8/7)),""))</f>
        <v>0</v>
      </c>
      <c r="BE32" s="239"/>
      <c r="BF32" s="235"/>
      <c r="BG32" s="236"/>
      <c r="BH32" s="236"/>
      <c r="BI32" s="236"/>
      <c r="BJ32" s="237"/>
    </row>
    <row r="33" spans="2:62" ht="20.25" customHeight="1" x14ac:dyDescent="0.45">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5">
      <c r="B34" s="212"/>
      <c r="C34" s="256"/>
      <c r="D34" s="254"/>
      <c r="E34" s="162"/>
      <c r="F34" s="163">
        <f>C33</f>
        <v>0</v>
      </c>
      <c r="G34" s="162"/>
      <c r="H34" s="163">
        <f>I33</f>
        <v>0</v>
      </c>
      <c r="I34" s="247"/>
      <c r="J34" s="248"/>
      <c r="K34" s="252"/>
      <c r="L34" s="253"/>
      <c r="M34" s="253"/>
      <c r="N34" s="254"/>
      <c r="O34" s="226"/>
      <c r="P34" s="227"/>
      <c r="Q34" s="227"/>
      <c r="R34" s="227"/>
      <c r="S34" s="228"/>
      <c r="T34" s="185" t="s">
        <v>210</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f>IF($BE$3="４週",BB34/4,IF($BE$3="暦月",(BB34/($BE$8/7)),""))</f>
        <v>0</v>
      </c>
      <c r="BE34" s="239"/>
      <c r="BF34" s="235"/>
      <c r="BG34" s="236"/>
      <c r="BH34" s="236"/>
      <c r="BI34" s="236"/>
      <c r="BJ34" s="237"/>
    </row>
    <row r="35" spans="2:62" ht="20.25" customHeight="1" x14ac:dyDescent="0.45">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5">
      <c r="B36" s="212"/>
      <c r="C36" s="256"/>
      <c r="D36" s="254"/>
      <c r="E36" s="162"/>
      <c r="F36" s="163">
        <f>C35</f>
        <v>0</v>
      </c>
      <c r="G36" s="162"/>
      <c r="H36" s="163">
        <f>I35</f>
        <v>0</v>
      </c>
      <c r="I36" s="247"/>
      <c r="J36" s="248"/>
      <c r="K36" s="252"/>
      <c r="L36" s="253"/>
      <c r="M36" s="253"/>
      <c r="N36" s="254"/>
      <c r="O36" s="226"/>
      <c r="P36" s="227"/>
      <c r="Q36" s="227"/>
      <c r="R36" s="227"/>
      <c r="S36" s="228"/>
      <c r="T36" s="185" t="s">
        <v>210</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f>IF($BE$3="４週",BB36/4,IF($BE$3="暦月",(BB36/($BE$8/7)),""))</f>
        <v>0</v>
      </c>
      <c r="BE36" s="239"/>
      <c r="BF36" s="235"/>
      <c r="BG36" s="236"/>
      <c r="BH36" s="236"/>
      <c r="BI36" s="236"/>
      <c r="BJ36" s="237"/>
    </row>
    <row r="37" spans="2:62" ht="20.25" customHeight="1" x14ac:dyDescent="0.45">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5">
      <c r="B38" s="212"/>
      <c r="C38" s="256"/>
      <c r="D38" s="254"/>
      <c r="E38" s="162"/>
      <c r="F38" s="163">
        <f>C37</f>
        <v>0</v>
      </c>
      <c r="G38" s="162"/>
      <c r="H38" s="163">
        <f>I37</f>
        <v>0</v>
      </c>
      <c r="I38" s="247"/>
      <c r="J38" s="248"/>
      <c r="K38" s="252"/>
      <c r="L38" s="253"/>
      <c r="M38" s="253"/>
      <c r="N38" s="254"/>
      <c r="O38" s="226"/>
      <c r="P38" s="227"/>
      <c r="Q38" s="227"/>
      <c r="R38" s="227"/>
      <c r="S38" s="228"/>
      <c r="T38" s="185" t="s">
        <v>210</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f>IF($BE$3="４週",BB38/4,IF($BE$3="暦月",(BB38/($BE$8/7)),""))</f>
        <v>0</v>
      </c>
      <c r="BE38" s="239"/>
      <c r="BF38" s="235"/>
      <c r="BG38" s="236"/>
      <c r="BH38" s="236"/>
      <c r="BI38" s="236"/>
      <c r="BJ38" s="237"/>
    </row>
    <row r="39" spans="2:62" ht="20.25" customHeight="1" x14ac:dyDescent="0.45">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5">
      <c r="B40" s="212"/>
      <c r="C40" s="256"/>
      <c r="D40" s="254"/>
      <c r="E40" s="162"/>
      <c r="F40" s="163">
        <f>C39</f>
        <v>0</v>
      </c>
      <c r="G40" s="162"/>
      <c r="H40" s="163">
        <f>I39</f>
        <v>0</v>
      </c>
      <c r="I40" s="247"/>
      <c r="J40" s="248"/>
      <c r="K40" s="252"/>
      <c r="L40" s="253"/>
      <c r="M40" s="253"/>
      <c r="N40" s="254"/>
      <c r="O40" s="226"/>
      <c r="P40" s="227"/>
      <c r="Q40" s="227"/>
      <c r="R40" s="227"/>
      <c r="S40" s="228"/>
      <c r="T40" s="185" t="s">
        <v>210</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f>IF($BE$3="４週",BB40/4,IF($BE$3="暦月",(BB40/($BE$8/7)),""))</f>
        <v>0</v>
      </c>
      <c r="BE40" s="239"/>
      <c r="BF40" s="235"/>
      <c r="BG40" s="236"/>
      <c r="BH40" s="236"/>
      <c r="BI40" s="236"/>
      <c r="BJ40" s="237"/>
    </row>
    <row r="41" spans="2:62" ht="20.25" customHeight="1" x14ac:dyDescent="0.45">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5">
      <c r="B42" s="212"/>
      <c r="C42" s="256"/>
      <c r="D42" s="254"/>
      <c r="E42" s="162"/>
      <c r="F42" s="163">
        <f>C41</f>
        <v>0</v>
      </c>
      <c r="G42" s="162"/>
      <c r="H42" s="163">
        <f>I41</f>
        <v>0</v>
      </c>
      <c r="I42" s="247"/>
      <c r="J42" s="248"/>
      <c r="K42" s="252"/>
      <c r="L42" s="253"/>
      <c r="M42" s="253"/>
      <c r="N42" s="254"/>
      <c r="O42" s="226"/>
      <c r="P42" s="227"/>
      <c r="Q42" s="227"/>
      <c r="R42" s="227"/>
      <c r="S42" s="228"/>
      <c r="T42" s="185" t="s">
        <v>210</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f>IF($BE$3="４週",BB42/4,IF($BE$3="暦月",(BB42/($BE$8/7)),""))</f>
        <v>0</v>
      </c>
      <c r="BE42" s="239"/>
      <c r="BF42" s="235"/>
      <c r="BG42" s="236"/>
      <c r="BH42" s="236"/>
      <c r="BI42" s="236"/>
      <c r="BJ42" s="237"/>
    </row>
    <row r="43" spans="2:62" ht="20.25" customHeight="1" x14ac:dyDescent="0.45">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5">
      <c r="B44" s="212"/>
      <c r="C44" s="256"/>
      <c r="D44" s="254"/>
      <c r="E44" s="162"/>
      <c r="F44" s="163">
        <f>C43</f>
        <v>0</v>
      </c>
      <c r="G44" s="162"/>
      <c r="H44" s="163">
        <f>I43</f>
        <v>0</v>
      </c>
      <c r="I44" s="247"/>
      <c r="J44" s="248"/>
      <c r="K44" s="252"/>
      <c r="L44" s="253"/>
      <c r="M44" s="253"/>
      <c r="N44" s="254"/>
      <c r="O44" s="226"/>
      <c r="P44" s="227"/>
      <c r="Q44" s="227"/>
      <c r="R44" s="227"/>
      <c r="S44" s="228"/>
      <c r="T44" s="185" t="s">
        <v>210</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f>IF($BE$3="４週",BB44/4,IF($BE$3="暦月",(BB44/($BE$8/7)),""))</f>
        <v>0</v>
      </c>
      <c r="BE44" s="239"/>
      <c r="BF44" s="235"/>
      <c r="BG44" s="236"/>
      <c r="BH44" s="236"/>
      <c r="BI44" s="236"/>
      <c r="BJ44" s="237"/>
    </row>
    <row r="45" spans="2:62" ht="20.25" customHeight="1" x14ac:dyDescent="0.45">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5">
      <c r="B46" s="212"/>
      <c r="C46" s="256"/>
      <c r="D46" s="254"/>
      <c r="E46" s="162"/>
      <c r="F46" s="163">
        <f>C45</f>
        <v>0</v>
      </c>
      <c r="G46" s="162"/>
      <c r="H46" s="163">
        <f>I45</f>
        <v>0</v>
      </c>
      <c r="I46" s="247"/>
      <c r="J46" s="248"/>
      <c r="K46" s="252"/>
      <c r="L46" s="253"/>
      <c r="M46" s="253"/>
      <c r="N46" s="254"/>
      <c r="O46" s="226"/>
      <c r="P46" s="227"/>
      <c r="Q46" s="227"/>
      <c r="R46" s="227"/>
      <c r="S46" s="228"/>
      <c r="T46" s="185" t="s">
        <v>210</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f>IF($BE$3="４週",BB46/4,IF($BE$3="暦月",(BB46/($BE$8/7)),""))</f>
        <v>0</v>
      </c>
      <c r="BE46" s="239"/>
      <c r="BF46" s="235"/>
      <c r="BG46" s="236"/>
      <c r="BH46" s="236"/>
      <c r="BI46" s="236"/>
      <c r="BJ46" s="237"/>
    </row>
    <row r="47" spans="2:62" ht="20.25" customHeight="1" x14ac:dyDescent="0.45">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5">
      <c r="B48" s="212"/>
      <c r="C48" s="256"/>
      <c r="D48" s="254"/>
      <c r="E48" s="162"/>
      <c r="F48" s="163">
        <f>C47</f>
        <v>0</v>
      </c>
      <c r="G48" s="162"/>
      <c r="H48" s="163">
        <f>I47</f>
        <v>0</v>
      </c>
      <c r="I48" s="247"/>
      <c r="J48" s="248"/>
      <c r="K48" s="252"/>
      <c r="L48" s="253"/>
      <c r="M48" s="253"/>
      <c r="N48" s="254"/>
      <c r="O48" s="226"/>
      <c r="P48" s="227"/>
      <c r="Q48" s="227"/>
      <c r="R48" s="227"/>
      <c r="S48" s="228"/>
      <c r="T48" s="185" t="s">
        <v>210</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f>IF($BE$3="４週",BB48/4,IF($BE$3="暦月",(BB48/($BE$8/7)),""))</f>
        <v>0</v>
      </c>
      <c r="BE48" s="239"/>
      <c r="BF48" s="235"/>
      <c r="BG48" s="236"/>
      <c r="BH48" s="236"/>
      <c r="BI48" s="236"/>
      <c r="BJ48" s="237"/>
    </row>
    <row r="49" spans="2:62" ht="20.25" customHeight="1" x14ac:dyDescent="0.45">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5">
      <c r="B50" s="212"/>
      <c r="C50" s="256"/>
      <c r="D50" s="254"/>
      <c r="E50" s="162"/>
      <c r="F50" s="163">
        <f>C49</f>
        <v>0</v>
      </c>
      <c r="G50" s="162"/>
      <c r="H50" s="163">
        <f>I49</f>
        <v>0</v>
      </c>
      <c r="I50" s="247"/>
      <c r="J50" s="248"/>
      <c r="K50" s="252"/>
      <c r="L50" s="253"/>
      <c r="M50" s="253"/>
      <c r="N50" s="254"/>
      <c r="O50" s="226"/>
      <c r="P50" s="227"/>
      <c r="Q50" s="227"/>
      <c r="R50" s="227"/>
      <c r="S50" s="228"/>
      <c r="T50" s="185" t="s">
        <v>210</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f>IF($BE$3="４週",BB50/4,IF($BE$3="暦月",(BB50/($BE$8/7)),""))</f>
        <v>0</v>
      </c>
      <c r="BE50" s="239"/>
      <c r="BF50" s="235"/>
      <c r="BG50" s="236"/>
      <c r="BH50" s="236"/>
      <c r="BI50" s="236"/>
      <c r="BJ50" s="237"/>
    </row>
    <row r="51" spans="2:62" ht="20.25" customHeight="1" x14ac:dyDescent="0.45">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5">
      <c r="B52" s="212"/>
      <c r="C52" s="256"/>
      <c r="D52" s="254"/>
      <c r="E52" s="162"/>
      <c r="F52" s="163">
        <f>C51</f>
        <v>0</v>
      </c>
      <c r="G52" s="162"/>
      <c r="H52" s="163">
        <f>I51</f>
        <v>0</v>
      </c>
      <c r="I52" s="247"/>
      <c r="J52" s="248"/>
      <c r="K52" s="252"/>
      <c r="L52" s="253"/>
      <c r="M52" s="253"/>
      <c r="N52" s="254"/>
      <c r="O52" s="226"/>
      <c r="P52" s="227"/>
      <c r="Q52" s="227"/>
      <c r="R52" s="227"/>
      <c r="S52" s="228"/>
      <c r="T52" s="185" t="s">
        <v>210</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f>IF($BE$3="４週",BB52/4,IF($BE$3="暦月",(BB52/($BE$8/7)),""))</f>
        <v>0</v>
      </c>
      <c r="BE52" s="239"/>
      <c r="BF52" s="235"/>
      <c r="BG52" s="236"/>
      <c r="BH52" s="236"/>
      <c r="BI52" s="236"/>
      <c r="BJ52" s="237"/>
    </row>
    <row r="53" spans="2:62" ht="20.25" customHeight="1" x14ac:dyDescent="0.45">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5">
      <c r="B54" s="212"/>
      <c r="C54" s="256"/>
      <c r="D54" s="254"/>
      <c r="E54" s="162"/>
      <c r="F54" s="163">
        <f>C53</f>
        <v>0</v>
      </c>
      <c r="G54" s="162"/>
      <c r="H54" s="163">
        <f>I53</f>
        <v>0</v>
      </c>
      <c r="I54" s="247"/>
      <c r="J54" s="248"/>
      <c r="K54" s="252"/>
      <c r="L54" s="253"/>
      <c r="M54" s="253"/>
      <c r="N54" s="254"/>
      <c r="O54" s="226"/>
      <c r="P54" s="227"/>
      <c r="Q54" s="227"/>
      <c r="R54" s="227"/>
      <c r="S54" s="228"/>
      <c r="T54" s="185" t="s">
        <v>210</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f>IF($BE$3="４週",BB54/4,IF($BE$3="暦月",(BB54/($BE$8/7)),""))</f>
        <v>0</v>
      </c>
      <c r="BE54" s="239"/>
      <c r="BF54" s="235"/>
      <c r="BG54" s="236"/>
      <c r="BH54" s="236"/>
      <c r="BI54" s="236"/>
      <c r="BJ54" s="237"/>
    </row>
    <row r="55" spans="2:62" ht="20.25" customHeight="1" x14ac:dyDescent="0.45">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5">
      <c r="B56" s="212"/>
      <c r="C56" s="256"/>
      <c r="D56" s="254"/>
      <c r="E56" s="162"/>
      <c r="F56" s="163">
        <f>C55</f>
        <v>0</v>
      </c>
      <c r="G56" s="162"/>
      <c r="H56" s="163">
        <f>I55</f>
        <v>0</v>
      </c>
      <c r="I56" s="247"/>
      <c r="J56" s="248"/>
      <c r="K56" s="252"/>
      <c r="L56" s="253"/>
      <c r="M56" s="253"/>
      <c r="N56" s="254"/>
      <c r="O56" s="226"/>
      <c r="P56" s="227"/>
      <c r="Q56" s="227"/>
      <c r="R56" s="227"/>
      <c r="S56" s="228"/>
      <c r="T56" s="185" t="s">
        <v>210</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f>IF($BE$3="４週",BB56/4,IF($BE$3="暦月",(BB56/($BE$8/7)),""))</f>
        <v>0</v>
      </c>
      <c r="BE56" s="239"/>
      <c r="BF56" s="235"/>
      <c r="BG56" s="236"/>
      <c r="BH56" s="236"/>
      <c r="BI56" s="236"/>
      <c r="BJ56" s="237"/>
    </row>
    <row r="57" spans="2:62" ht="20.25" customHeight="1" x14ac:dyDescent="0.45">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5">
      <c r="B58" s="212"/>
      <c r="C58" s="256"/>
      <c r="D58" s="254"/>
      <c r="E58" s="162"/>
      <c r="F58" s="163">
        <f>C57</f>
        <v>0</v>
      </c>
      <c r="G58" s="162"/>
      <c r="H58" s="163">
        <f>I57</f>
        <v>0</v>
      </c>
      <c r="I58" s="247"/>
      <c r="J58" s="248"/>
      <c r="K58" s="252"/>
      <c r="L58" s="253"/>
      <c r="M58" s="253"/>
      <c r="N58" s="254"/>
      <c r="O58" s="226"/>
      <c r="P58" s="227"/>
      <c r="Q58" s="227"/>
      <c r="R58" s="227"/>
      <c r="S58" s="228"/>
      <c r="T58" s="185" t="s">
        <v>210</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f>IF($BE$3="４週",BB58/4,IF($BE$3="暦月",(BB58/($BE$8/7)),""))</f>
        <v>0</v>
      </c>
      <c r="BE58" s="239"/>
      <c r="BF58" s="235"/>
      <c r="BG58" s="236"/>
      <c r="BH58" s="236"/>
      <c r="BI58" s="236"/>
      <c r="BJ58" s="237"/>
    </row>
    <row r="59" spans="2:62" ht="20.25" customHeight="1" x14ac:dyDescent="0.45">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5">
      <c r="B60" s="212"/>
      <c r="C60" s="256"/>
      <c r="D60" s="254"/>
      <c r="E60" s="162"/>
      <c r="F60" s="163">
        <f>C59</f>
        <v>0</v>
      </c>
      <c r="G60" s="162"/>
      <c r="H60" s="163">
        <f>I59</f>
        <v>0</v>
      </c>
      <c r="I60" s="247"/>
      <c r="J60" s="248"/>
      <c r="K60" s="252"/>
      <c r="L60" s="253"/>
      <c r="M60" s="253"/>
      <c r="N60" s="254"/>
      <c r="O60" s="226"/>
      <c r="P60" s="227"/>
      <c r="Q60" s="227"/>
      <c r="R60" s="227"/>
      <c r="S60" s="228"/>
      <c r="T60" s="185" t="s">
        <v>210</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f>IF($BE$3="４週",BB60/4,IF($BE$3="暦月",(BB60/($BE$8/7)),""))</f>
        <v>0</v>
      </c>
      <c r="BE60" s="239"/>
      <c r="BF60" s="235"/>
      <c r="BG60" s="236"/>
      <c r="BH60" s="236"/>
      <c r="BI60" s="236"/>
      <c r="BJ60" s="237"/>
    </row>
    <row r="61" spans="2:62" ht="20.25" customHeight="1" x14ac:dyDescent="0.45">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5">
      <c r="B62" s="212"/>
      <c r="C62" s="256"/>
      <c r="D62" s="254"/>
      <c r="E62" s="162"/>
      <c r="F62" s="163">
        <f>C61</f>
        <v>0</v>
      </c>
      <c r="G62" s="162"/>
      <c r="H62" s="163">
        <f>I61</f>
        <v>0</v>
      </c>
      <c r="I62" s="247"/>
      <c r="J62" s="248"/>
      <c r="K62" s="252"/>
      <c r="L62" s="253"/>
      <c r="M62" s="253"/>
      <c r="N62" s="254"/>
      <c r="O62" s="226"/>
      <c r="P62" s="227"/>
      <c r="Q62" s="227"/>
      <c r="R62" s="227"/>
      <c r="S62" s="228"/>
      <c r="T62" s="185" t="s">
        <v>210</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f>IF($BE$3="４週",BB62/4,IF($BE$3="暦月",(BB62/($BE$8/7)),""))</f>
        <v>0</v>
      </c>
      <c r="BE62" s="239"/>
      <c r="BF62" s="235"/>
      <c r="BG62" s="236"/>
      <c r="BH62" s="236"/>
      <c r="BI62" s="236"/>
      <c r="BJ62" s="237"/>
    </row>
    <row r="63" spans="2:62" ht="20.25" customHeight="1" x14ac:dyDescent="0.45">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5">
      <c r="B64" s="212"/>
      <c r="C64" s="256"/>
      <c r="D64" s="254"/>
      <c r="E64" s="162"/>
      <c r="F64" s="163">
        <f>C63</f>
        <v>0</v>
      </c>
      <c r="G64" s="162"/>
      <c r="H64" s="163">
        <f>I63</f>
        <v>0</v>
      </c>
      <c r="I64" s="247"/>
      <c r="J64" s="248"/>
      <c r="K64" s="252"/>
      <c r="L64" s="253"/>
      <c r="M64" s="253"/>
      <c r="N64" s="254"/>
      <c r="O64" s="226"/>
      <c r="P64" s="227"/>
      <c r="Q64" s="227"/>
      <c r="R64" s="227"/>
      <c r="S64" s="228"/>
      <c r="T64" s="185" t="s">
        <v>210</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f>IF($BE$3="４週",BB64/4,IF($BE$3="暦月",(BB64/($BE$8/7)),""))</f>
        <v>0</v>
      </c>
      <c r="BE64" s="239"/>
      <c r="BF64" s="235"/>
      <c r="BG64" s="236"/>
      <c r="BH64" s="236"/>
      <c r="BI64" s="236"/>
      <c r="BJ64" s="237"/>
    </row>
    <row r="65" spans="2:62" ht="20.25" customHeight="1" x14ac:dyDescent="0.45">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5">
      <c r="B66" s="212"/>
      <c r="C66" s="256"/>
      <c r="D66" s="254"/>
      <c r="E66" s="162"/>
      <c r="F66" s="163">
        <f>C65</f>
        <v>0</v>
      </c>
      <c r="G66" s="162"/>
      <c r="H66" s="163">
        <f>I65</f>
        <v>0</v>
      </c>
      <c r="I66" s="247"/>
      <c r="J66" s="248"/>
      <c r="K66" s="252"/>
      <c r="L66" s="253"/>
      <c r="M66" s="253"/>
      <c r="N66" s="254"/>
      <c r="O66" s="226"/>
      <c r="P66" s="227"/>
      <c r="Q66" s="227"/>
      <c r="R66" s="227"/>
      <c r="S66" s="228"/>
      <c r="T66" s="185" t="s">
        <v>210</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f>IF($BE$3="４週",BB66/4,IF($BE$3="暦月",(BB66/($BE$8/7)),""))</f>
        <v>0</v>
      </c>
      <c r="BE66" s="239"/>
      <c r="BF66" s="235"/>
      <c r="BG66" s="236"/>
      <c r="BH66" s="236"/>
      <c r="BI66" s="236"/>
      <c r="BJ66" s="237"/>
    </row>
    <row r="67" spans="2:62" ht="20.25" customHeight="1" x14ac:dyDescent="0.45">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5">
      <c r="B68" s="212"/>
      <c r="C68" s="256"/>
      <c r="D68" s="254"/>
      <c r="E68" s="162"/>
      <c r="F68" s="163">
        <f>C67</f>
        <v>0</v>
      </c>
      <c r="G68" s="162"/>
      <c r="H68" s="163">
        <f>I67</f>
        <v>0</v>
      </c>
      <c r="I68" s="247"/>
      <c r="J68" s="248"/>
      <c r="K68" s="252"/>
      <c r="L68" s="253"/>
      <c r="M68" s="253"/>
      <c r="N68" s="254"/>
      <c r="O68" s="226"/>
      <c r="P68" s="227"/>
      <c r="Q68" s="227"/>
      <c r="R68" s="227"/>
      <c r="S68" s="228"/>
      <c r="T68" s="185" t="s">
        <v>210</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f>IF($BE$3="４週",BB68/4,IF($BE$3="暦月",(BB68/($BE$8/7)),""))</f>
        <v>0</v>
      </c>
      <c r="BE68" s="239"/>
      <c r="BF68" s="235"/>
      <c r="BG68" s="236"/>
      <c r="BH68" s="236"/>
      <c r="BI68" s="236"/>
      <c r="BJ68" s="237"/>
    </row>
    <row r="69" spans="2:62" ht="20.25" customHeight="1" x14ac:dyDescent="0.45">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5">
      <c r="B70" s="212"/>
      <c r="C70" s="256"/>
      <c r="D70" s="254"/>
      <c r="E70" s="162"/>
      <c r="F70" s="163">
        <f>C69</f>
        <v>0</v>
      </c>
      <c r="G70" s="162"/>
      <c r="H70" s="163">
        <f>I69</f>
        <v>0</v>
      </c>
      <c r="I70" s="247"/>
      <c r="J70" s="248"/>
      <c r="K70" s="252"/>
      <c r="L70" s="253"/>
      <c r="M70" s="253"/>
      <c r="N70" s="254"/>
      <c r="O70" s="226"/>
      <c r="P70" s="227"/>
      <c r="Q70" s="227"/>
      <c r="R70" s="227"/>
      <c r="S70" s="228"/>
      <c r="T70" s="185" t="s">
        <v>210</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f>IF($BE$3="４週",BB70/4,IF($BE$3="暦月",(BB70/($BE$8/7)),""))</f>
        <v>0</v>
      </c>
      <c r="BE70" s="239"/>
      <c r="BF70" s="235"/>
      <c r="BG70" s="236"/>
      <c r="BH70" s="236"/>
      <c r="BI70" s="236"/>
      <c r="BJ70" s="237"/>
    </row>
    <row r="71" spans="2:62" ht="20.25" customHeight="1" x14ac:dyDescent="0.45">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5">
      <c r="B72" s="212"/>
      <c r="C72" s="256"/>
      <c r="D72" s="254"/>
      <c r="E72" s="162"/>
      <c r="F72" s="163">
        <f>C71</f>
        <v>0</v>
      </c>
      <c r="G72" s="162"/>
      <c r="H72" s="163">
        <f>I71</f>
        <v>0</v>
      </c>
      <c r="I72" s="247"/>
      <c r="J72" s="248"/>
      <c r="K72" s="252"/>
      <c r="L72" s="253"/>
      <c r="M72" s="253"/>
      <c r="N72" s="254"/>
      <c r="O72" s="226"/>
      <c r="P72" s="227"/>
      <c r="Q72" s="227"/>
      <c r="R72" s="227"/>
      <c r="S72" s="228"/>
      <c r="T72" s="185" t="s">
        <v>210</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f>IF($BE$3="４週",BB72/4,IF($BE$3="暦月",(BB72/($BE$8/7)),""))</f>
        <v>0</v>
      </c>
      <c r="BE72" s="239"/>
      <c r="BF72" s="235"/>
      <c r="BG72" s="236"/>
      <c r="BH72" s="236"/>
      <c r="BI72" s="236"/>
      <c r="BJ72" s="237"/>
    </row>
    <row r="73" spans="2:62" ht="20.25" customHeight="1" x14ac:dyDescent="0.45">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5">
      <c r="B74" s="212"/>
      <c r="C74" s="263"/>
      <c r="D74" s="264"/>
      <c r="E74" s="195"/>
      <c r="F74" s="196">
        <f>C73</f>
        <v>0</v>
      </c>
      <c r="G74" s="195"/>
      <c r="H74" s="196">
        <f>I73</f>
        <v>0</v>
      </c>
      <c r="I74" s="265"/>
      <c r="J74" s="266"/>
      <c r="K74" s="267"/>
      <c r="L74" s="268"/>
      <c r="M74" s="268"/>
      <c r="N74" s="264"/>
      <c r="O74" s="226"/>
      <c r="P74" s="227"/>
      <c r="Q74" s="227"/>
      <c r="R74" s="227"/>
      <c r="S74" s="228"/>
      <c r="T74" s="185" t="s">
        <v>210</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f>IF($BE$3="４週",BB74/4,IF($BE$3="暦月",(BB74/($BE$8/7)),""))</f>
        <v>0</v>
      </c>
      <c r="BE74" s="261"/>
      <c r="BF74" s="257"/>
      <c r="BG74" s="258"/>
      <c r="BH74" s="258"/>
      <c r="BI74" s="258"/>
      <c r="BJ74" s="259"/>
    </row>
    <row r="75" spans="2:62" ht="20.25" customHeight="1" x14ac:dyDescent="0.45">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5">
      <c r="B76" s="212"/>
      <c r="C76" s="263"/>
      <c r="D76" s="264"/>
      <c r="E76" s="195"/>
      <c r="F76" s="196">
        <f>C75</f>
        <v>0</v>
      </c>
      <c r="G76" s="195"/>
      <c r="H76" s="196">
        <f>I75</f>
        <v>0</v>
      </c>
      <c r="I76" s="265"/>
      <c r="J76" s="266"/>
      <c r="K76" s="267"/>
      <c r="L76" s="268"/>
      <c r="M76" s="268"/>
      <c r="N76" s="264"/>
      <c r="O76" s="226"/>
      <c r="P76" s="227"/>
      <c r="Q76" s="227"/>
      <c r="R76" s="227"/>
      <c r="S76" s="228"/>
      <c r="T76" s="185" t="s">
        <v>210</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f>IF($BE$3="４週",BB76/4,IF($BE$3="暦月",(BB76/($BE$8/7)),""))</f>
        <v>0</v>
      </c>
      <c r="BE76" s="261"/>
      <c r="BF76" s="257"/>
      <c r="BG76" s="258"/>
      <c r="BH76" s="258"/>
      <c r="BI76" s="258"/>
      <c r="BJ76" s="259"/>
    </row>
    <row r="77" spans="2:62" ht="20.25" customHeight="1" x14ac:dyDescent="0.45">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5">
      <c r="B78" s="212"/>
      <c r="C78" s="263"/>
      <c r="D78" s="264"/>
      <c r="E78" s="195"/>
      <c r="F78" s="196">
        <f>C77</f>
        <v>0</v>
      </c>
      <c r="G78" s="195"/>
      <c r="H78" s="196">
        <f>I77</f>
        <v>0</v>
      </c>
      <c r="I78" s="265"/>
      <c r="J78" s="266"/>
      <c r="K78" s="267"/>
      <c r="L78" s="268"/>
      <c r="M78" s="268"/>
      <c r="N78" s="264"/>
      <c r="O78" s="226"/>
      <c r="P78" s="227"/>
      <c r="Q78" s="227"/>
      <c r="R78" s="227"/>
      <c r="S78" s="228"/>
      <c r="T78" s="185" t="s">
        <v>210</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f>IF($BE$3="４週",BB78/4,IF($BE$3="暦月",(BB78/($BE$8/7)),""))</f>
        <v>0</v>
      </c>
      <c r="BE78" s="261"/>
      <c r="BF78" s="257"/>
      <c r="BG78" s="258"/>
      <c r="BH78" s="258"/>
      <c r="BI78" s="258"/>
      <c r="BJ78" s="259"/>
    </row>
    <row r="79" spans="2:62" ht="20.25" customHeight="1" x14ac:dyDescent="0.45">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5">
      <c r="B80" s="212"/>
      <c r="C80" s="263"/>
      <c r="D80" s="264"/>
      <c r="E80" s="195"/>
      <c r="F80" s="196">
        <f>C79</f>
        <v>0</v>
      </c>
      <c r="G80" s="195"/>
      <c r="H80" s="196">
        <f>I79</f>
        <v>0</v>
      </c>
      <c r="I80" s="265"/>
      <c r="J80" s="266"/>
      <c r="K80" s="267"/>
      <c r="L80" s="268"/>
      <c r="M80" s="268"/>
      <c r="N80" s="264"/>
      <c r="O80" s="226"/>
      <c r="P80" s="227"/>
      <c r="Q80" s="227"/>
      <c r="R80" s="227"/>
      <c r="S80" s="228"/>
      <c r="T80" s="185" t="s">
        <v>210</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f>IF($BE$3="４週",BB80/4,IF($BE$3="暦月",(BB80/($BE$8/7)),""))</f>
        <v>0</v>
      </c>
      <c r="BE80" s="261"/>
      <c r="BF80" s="257"/>
      <c r="BG80" s="258"/>
      <c r="BH80" s="258"/>
      <c r="BI80" s="258"/>
      <c r="BJ80" s="259"/>
    </row>
    <row r="81" spans="2:62" ht="20.25" customHeight="1" x14ac:dyDescent="0.45">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5">
      <c r="B82" s="212"/>
      <c r="C82" s="263"/>
      <c r="D82" s="264"/>
      <c r="E82" s="195"/>
      <c r="F82" s="196">
        <f>C81</f>
        <v>0</v>
      </c>
      <c r="G82" s="195"/>
      <c r="H82" s="196">
        <f>I81</f>
        <v>0</v>
      </c>
      <c r="I82" s="265"/>
      <c r="J82" s="266"/>
      <c r="K82" s="267"/>
      <c r="L82" s="268"/>
      <c r="M82" s="268"/>
      <c r="N82" s="264"/>
      <c r="O82" s="226"/>
      <c r="P82" s="227"/>
      <c r="Q82" s="227"/>
      <c r="R82" s="227"/>
      <c r="S82" s="228"/>
      <c r="T82" s="185" t="s">
        <v>210</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f>IF($BE$3="４週",BB82/4,IF($BE$3="暦月",(BB82/($BE$8/7)),""))</f>
        <v>0</v>
      </c>
      <c r="BE82" s="261"/>
      <c r="BF82" s="257"/>
      <c r="BG82" s="258"/>
      <c r="BH82" s="258"/>
      <c r="BI82" s="258"/>
      <c r="BJ82" s="259"/>
    </row>
    <row r="83" spans="2:62" ht="20.25" customHeight="1" x14ac:dyDescent="0.45">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5">
      <c r="B84" s="212"/>
      <c r="C84" s="263"/>
      <c r="D84" s="264"/>
      <c r="E84" s="195"/>
      <c r="F84" s="196">
        <f>C83</f>
        <v>0</v>
      </c>
      <c r="G84" s="195"/>
      <c r="H84" s="196">
        <f>I83</f>
        <v>0</v>
      </c>
      <c r="I84" s="265"/>
      <c r="J84" s="266"/>
      <c r="K84" s="267"/>
      <c r="L84" s="268"/>
      <c r="M84" s="268"/>
      <c r="N84" s="264"/>
      <c r="O84" s="226"/>
      <c r="P84" s="227"/>
      <c r="Q84" s="227"/>
      <c r="R84" s="227"/>
      <c r="S84" s="228"/>
      <c r="T84" s="185" t="s">
        <v>210</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f>IF($BE$3="４週",BB84/4,IF($BE$3="暦月",(BB84/($BE$8/7)),""))</f>
        <v>0</v>
      </c>
      <c r="BE84" s="261"/>
      <c r="BF84" s="257"/>
      <c r="BG84" s="258"/>
      <c r="BH84" s="258"/>
      <c r="BI84" s="258"/>
      <c r="BJ84" s="259"/>
    </row>
    <row r="85" spans="2:62" ht="20.25" customHeight="1" x14ac:dyDescent="0.45">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5">
      <c r="B86" s="212"/>
      <c r="C86" s="263"/>
      <c r="D86" s="264"/>
      <c r="E86" s="195"/>
      <c r="F86" s="196">
        <f>C85</f>
        <v>0</v>
      </c>
      <c r="G86" s="195"/>
      <c r="H86" s="196">
        <f>I85</f>
        <v>0</v>
      </c>
      <c r="I86" s="265"/>
      <c r="J86" s="266"/>
      <c r="K86" s="267"/>
      <c r="L86" s="268"/>
      <c r="M86" s="268"/>
      <c r="N86" s="264"/>
      <c r="O86" s="226"/>
      <c r="P86" s="227"/>
      <c r="Q86" s="227"/>
      <c r="R86" s="227"/>
      <c r="S86" s="228"/>
      <c r="T86" s="185" t="s">
        <v>210</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f>IF($BE$3="４週",BB86/4,IF($BE$3="暦月",(BB86/($BE$8/7)),""))</f>
        <v>0</v>
      </c>
      <c r="BE86" s="261"/>
      <c r="BF86" s="257"/>
      <c r="BG86" s="258"/>
      <c r="BH86" s="258"/>
      <c r="BI86" s="258"/>
      <c r="BJ86" s="259"/>
    </row>
    <row r="87" spans="2:62" ht="20.25" customHeight="1" x14ac:dyDescent="0.45">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5">
      <c r="B88" s="212"/>
      <c r="C88" s="263"/>
      <c r="D88" s="264"/>
      <c r="E88" s="195"/>
      <c r="F88" s="196">
        <f>C87</f>
        <v>0</v>
      </c>
      <c r="G88" s="195"/>
      <c r="H88" s="196">
        <f>I87</f>
        <v>0</v>
      </c>
      <c r="I88" s="265"/>
      <c r="J88" s="266"/>
      <c r="K88" s="267"/>
      <c r="L88" s="268"/>
      <c r="M88" s="268"/>
      <c r="N88" s="264"/>
      <c r="O88" s="226"/>
      <c r="P88" s="227"/>
      <c r="Q88" s="227"/>
      <c r="R88" s="227"/>
      <c r="S88" s="228"/>
      <c r="T88" s="185" t="s">
        <v>210</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f>IF($BE$3="４週",BB88/4,IF($BE$3="暦月",(BB88/($BE$8/7)),""))</f>
        <v>0</v>
      </c>
      <c r="BE88" s="261"/>
      <c r="BF88" s="257"/>
      <c r="BG88" s="258"/>
      <c r="BH88" s="258"/>
      <c r="BI88" s="258"/>
      <c r="BJ88" s="259"/>
    </row>
    <row r="89" spans="2:62" ht="20.25" customHeight="1" x14ac:dyDescent="0.45">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5">
      <c r="B90" s="212"/>
      <c r="C90" s="263"/>
      <c r="D90" s="264"/>
      <c r="E90" s="195"/>
      <c r="F90" s="196">
        <f>C89</f>
        <v>0</v>
      </c>
      <c r="G90" s="195"/>
      <c r="H90" s="196">
        <f>I89</f>
        <v>0</v>
      </c>
      <c r="I90" s="265"/>
      <c r="J90" s="266"/>
      <c r="K90" s="267"/>
      <c r="L90" s="268"/>
      <c r="M90" s="268"/>
      <c r="N90" s="264"/>
      <c r="O90" s="226"/>
      <c r="P90" s="227"/>
      <c r="Q90" s="227"/>
      <c r="R90" s="227"/>
      <c r="S90" s="228"/>
      <c r="T90" s="185" t="s">
        <v>210</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f>IF($BE$3="４週",BB90/4,IF($BE$3="暦月",(BB90/($BE$8/7)),""))</f>
        <v>0</v>
      </c>
      <c r="BE90" s="261"/>
      <c r="BF90" s="257"/>
      <c r="BG90" s="258"/>
      <c r="BH90" s="258"/>
      <c r="BI90" s="258"/>
      <c r="BJ90" s="259"/>
    </row>
    <row r="91" spans="2:62" ht="20.25" customHeight="1" x14ac:dyDescent="0.45">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5">
      <c r="B92" s="212"/>
      <c r="C92" s="263"/>
      <c r="D92" s="264"/>
      <c r="E92" s="195"/>
      <c r="F92" s="196">
        <f>C91</f>
        <v>0</v>
      </c>
      <c r="G92" s="195"/>
      <c r="H92" s="196">
        <f>I91</f>
        <v>0</v>
      </c>
      <c r="I92" s="265"/>
      <c r="J92" s="266"/>
      <c r="K92" s="267"/>
      <c r="L92" s="268"/>
      <c r="M92" s="268"/>
      <c r="N92" s="264"/>
      <c r="O92" s="226"/>
      <c r="P92" s="227"/>
      <c r="Q92" s="227"/>
      <c r="R92" s="227"/>
      <c r="S92" s="228"/>
      <c r="T92" s="185" t="s">
        <v>210</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f>IF($BE$3="４週",BB92/4,IF($BE$3="暦月",(BB92/($BE$8/7)),""))</f>
        <v>0</v>
      </c>
      <c r="BE92" s="261"/>
      <c r="BF92" s="257"/>
      <c r="BG92" s="258"/>
      <c r="BH92" s="258"/>
      <c r="BI92" s="258"/>
      <c r="BJ92" s="259"/>
    </row>
    <row r="93" spans="2:62" ht="20.25" customHeight="1" x14ac:dyDescent="0.45">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5">
      <c r="B94" s="212"/>
      <c r="C94" s="263"/>
      <c r="D94" s="264"/>
      <c r="E94" s="195"/>
      <c r="F94" s="196">
        <f>C93</f>
        <v>0</v>
      </c>
      <c r="G94" s="195"/>
      <c r="H94" s="196">
        <f>I93</f>
        <v>0</v>
      </c>
      <c r="I94" s="265"/>
      <c r="J94" s="266"/>
      <c r="K94" s="267"/>
      <c r="L94" s="268"/>
      <c r="M94" s="268"/>
      <c r="N94" s="264"/>
      <c r="O94" s="226"/>
      <c r="P94" s="227"/>
      <c r="Q94" s="227"/>
      <c r="R94" s="227"/>
      <c r="S94" s="228"/>
      <c r="T94" s="185" t="s">
        <v>210</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f>IF($BE$3="４週",BB94/4,IF($BE$3="暦月",(BB94/($BE$8/7)),""))</f>
        <v>0</v>
      </c>
      <c r="BE94" s="261"/>
      <c r="BF94" s="257"/>
      <c r="BG94" s="258"/>
      <c r="BH94" s="258"/>
      <c r="BI94" s="258"/>
      <c r="BJ94" s="259"/>
    </row>
    <row r="95" spans="2:62" ht="20.25" customHeight="1" x14ac:dyDescent="0.45">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5">
      <c r="B96" s="212"/>
      <c r="C96" s="263"/>
      <c r="D96" s="264"/>
      <c r="E96" s="195"/>
      <c r="F96" s="196">
        <f>C95</f>
        <v>0</v>
      </c>
      <c r="G96" s="195"/>
      <c r="H96" s="196">
        <f>I95</f>
        <v>0</v>
      </c>
      <c r="I96" s="265"/>
      <c r="J96" s="266"/>
      <c r="K96" s="267"/>
      <c r="L96" s="268"/>
      <c r="M96" s="268"/>
      <c r="N96" s="264"/>
      <c r="O96" s="226"/>
      <c r="P96" s="227"/>
      <c r="Q96" s="227"/>
      <c r="R96" s="227"/>
      <c r="S96" s="228"/>
      <c r="T96" s="185" t="s">
        <v>210</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f>IF($BE$3="４週",BB96/4,IF($BE$3="暦月",(BB96/($BE$8/7)),""))</f>
        <v>0</v>
      </c>
      <c r="BE96" s="261"/>
      <c r="BF96" s="257"/>
      <c r="BG96" s="258"/>
      <c r="BH96" s="258"/>
      <c r="BI96" s="258"/>
      <c r="BJ96" s="259"/>
    </row>
    <row r="97" spans="2:62" ht="20.25" customHeight="1" x14ac:dyDescent="0.45">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5">
      <c r="B98" s="212"/>
      <c r="C98" s="263"/>
      <c r="D98" s="264"/>
      <c r="E98" s="195"/>
      <c r="F98" s="196">
        <f>C97</f>
        <v>0</v>
      </c>
      <c r="G98" s="195"/>
      <c r="H98" s="196">
        <f>I97</f>
        <v>0</v>
      </c>
      <c r="I98" s="265"/>
      <c r="J98" s="266"/>
      <c r="K98" s="267"/>
      <c r="L98" s="268"/>
      <c r="M98" s="268"/>
      <c r="N98" s="264"/>
      <c r="O98" s="226"/>
      <c r="P98" s="227"/>
      <c r="Q98" s="227"/>
      <c r="R98" s="227"/>
      <c r="S98" s="228"/>
      <c r="T98" s="185" t="s">
        <v>210</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f>IF($BE$3="４週",BB98/4,IF($BE$3="暦月",(BB98/($BE$8/7)),""))</f>
        <v>0</v>
      </c>
      <c r="BE98" s="261"/>
      <c r="BF98" s="257"/>
      <c r="BG98" s="258"/>
      <c r="BH98" s="258"/>
      <c r="BI98" s="258"/>
      <c r="BJ98" s="259"/>
    </row>
    <row r="99" spans="2:62" ht="20.25" customHeight="1" x14ac:dyDescent="0.45">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5">
      <c r="B100" s="212"/>
      <c r="C100" s="263"/>
      <c r="D100" s="264"/>
      <c r="E100" s="195"/>
      <c r="F100" s="196">
        <f>C99</f>
        <v>0</v>
      </c>
      <c r="G100" s="195"/>
      <c r="H100" s="196">
        <f>I99</f>
        <v>0</v>
      </c>
      <c r="I100" s="265"/>
      <c r="J100" s="266"/>
      <c r="K100" s="267"/>
      <c r="L100" s="268"/>
      <c r="M100" s="268"/>
      <c r="N100" s="264"/>
      <c r="O100" s="226"/>
      <c r="P100" s="227"/>
      <c r="Q100" s="227"/>
      <c r="R100" s="227"/>
      <c r="S100" s="228"/>
      <c r="T100" s="185" t="s">
        <v>210</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f>IF($BE$3="４週",BB100/4,IF($BE$3="暦月",(BB100/($BE$8/7)),""))</f>
        <v>0</v>
      </c>
      <c r="BE100" s="261"/>
      <c r="BF100" s="257"/>
      <c r="BG100" s="258"/>
      <c r="BH100" s="258"/>
      <c r="BI100" s="258"/>
      <c r="BJ100" s="259"/>
    </row>
    <row r="101" spans="2:62" ht="20.25" customHeight="1" x14ac:dyDescent="0.45">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5">
      <c r="B102" s="212"/>
      <c r="C102" s="263"/>
      <c r="D102" s="264"/>
      <c r="E102" s="195"/>
      <c r="F102" s="196">
        <f>C101</f>
        <v>0</v>
      </c>
      <c r="G102" s="195"/>
      <c r="H102" s="196">
        <f>I101</f>
        <v>0</v>
      </c>
      <c r="I102" s="265"/>
      <c r="J102" s="266"/>
      <c r="K102" s="267"/>
      <c r="L102" s="268"/>
      <c r="M102" s="268"/>
      <c r="N102" s="264"/>
      <c r="O102" s="226"/>
      <c r="P102" s="227"/>
      <c r="Q102" s="227"/>
      <c r="R102" s="227"/>
      <c r="S102" s="228"/>
      <c r="T102" s="185" t="s">
        <v>210</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f>IF($BE$3="４週",BB102/4,IF($BE$3="暦月",(BB102/($BE$8/7)),""))</f>
        <v>0</v>
      </c>
      <c r="BE102" s="261"/>
      <c r="BF102" s="257"/>
      <c r="BG102" s="258"/>
      <c r="BH102" s="258"/>
      <c r="BI102" s="258"/>
      <c r="BJ102" s="259"/>
    </row>
    <row r="103" spans="2:62" ht="20.25" customHeight="1" x14ac:dyDescent="0.45">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5">
      <c r="B104" s="212"/>
      <c r="C104" s="263"/>
      <c r="D104" s="264"/>
      <c r="E104" s="195"/>
      <c r="F104" s="196">
        <f>C103</f>
        <v>0</v>
      </c>
      <c r="G104" s="195"/>
      <c r="H104" s="196">
        <f>I103</f>
        <v>0</v>
      </c>
      <c r="I104" s="265"/>
      <c r="J104" s="266"/>
      <c r="K104" s="267"/>
      <c r="L104" s="268"/>
      <c r="M104" s="268"/>
      <c r="N104" s="264"/>
      <c r="O104" s="226"/>
      <c r="P104" s="227"/>
      <c r="Q104" s="227"/>
      <c r="R104" s="227"/>
      <c r="S104" s="228"/>
      <c r="T104" s="185" t="s">
        <v>210</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f>IF($BE$3="４週",BB104/4,IF($BE$3="暦月",(BB104/($BE$8/7)),""))</f>
        <v>0</v>
      </c>
      <c r="BE104" s="261"/>
      <c r="BF104" s="257"/>
      <c r="BG104" s="258"/>
      <c r="BH104" s="258"/>
      <c r="BI104" s="258"/>
      <c r="BJ104" s="259"/>
    </row>
    <row r="105" spans="2:62" ht="20.25" customHeight="1" x14ac:dyDescent="0.45">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5">
      <c r="B106" s="212"/>
      <c r="C106" s="263"/>
      <c r="D106" s="264"/>
      <c r="E106" s="195"/>
      <c r="F106" s="196">
        <f>C105</f>
        <v>0</v>
      </c>
      <c r="G106" s="195"/>
      <c r="H106" s="196">
        <f>I105</f>
        <v>0</v>
      </c>
      <c r="I106" s="265"/>
      <c r="J106" s="266"/>
      <c r="K106" s="267"/>
      <c r="L106" s="268"/>
      <c r="M106" s="268"/>
      <c r="N106" s="264"/>
      <c r="O106" s="226"/>
      <c r="P106" s="227"/>
      <c r="Q106" s="227"/>
      <c r="R106" s="227"/>
      <c r="S106" s="228"/>
      <c r="T106" s="185" t="s">
        <v>210</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f>IF($BE$3="４週",BB106/4,IF($BE$3="暦月",(BB106/($BE$8/7)),""))</f>
        <v>0</v>
      </c>
      <c r="BE106" s="261"/>
      <c r="BF106" s="257"/>
      <c r="BG106" s="258"/>
      <c r="BH106" s="258"/>
      <c r="BI106" s="258"/>
      <c r="BJ106" s="259"/>
    </row>
    <row r="107" spans="2:62" ht="20.25" customHeight="1" x14ac:dyDescent="0.45">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5">
      <c r="B108" s="212"/>
      <c r="C108" s="263"/>
      <c r="D108" s="264"/>
      <c r="E108" s="195"/>
      <c r="F108" s="196">
        <f>C107</f>
        <v>0</v>
      </c>
      <c r="G108" s="195"/>
      <c r="H108" s="196">
        <f>I107</f>
        <v>0</v>
      </c>
      <c r="I108" s="265"/>
      <c r="J108" s="266"/>
      <c r="K108" s="267"/>
      <c r="L108" s="268"/>
      <c r="M108" s="268"/>
      <c r="N108" s="264"/>
      <c r="O108" s="226"/>
      <c r="P108" s="227"/>
      <c r="Q108" s="227"/>
      <c r="R108" s="227"/>
      <c r="S108" s="228"/>
      <c r="T108" s="185" t="s">
        <v>210</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f>IF($BE$3="４週",BB108/4,IF($BE$3="暦月",(BB108/($BE$8/7)),""))</f>
        <v>0</v>
      </c>
      <c r="BE108" s="261"/>
      <c r="BF108" s="257"/>
      <c r="BG108" s="258"/>
      <c r="BH108" s="258"/>
      <c r="BI108" s="258"/>
      <c r="BJ108" s="259"/>
    </row>
    <row r="109" spans="2:62" ht="20.25" customHeight="1" x14ac:dyDescent="0.45">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5">
      <c r="B110" s="212"/>
      <c r="C110" s="263"/>
      <c r="D110" s="264"/>
      <c r="E110" s="195"/>
      <c r="F110" s="196">
        <f>C109</f>
        <v>0</v>
      </c>
      <c r="G110" s="195"/>
      <c r="H110" s="196">
        <f>I109</f>
        <v>0</v>
      </c>
      <c r="I110" s="265"/>
      <c r="J110" s="266"/>
      <c r="K110" s="267"/>
      <c r="L110" s="268"/>
      <c r="M110" s="268"/>
      <c r="N110" s="264"/>
      <c r="O110" s="226"/>
      <c r="P110" s="227"/>
      <c r="Q110" s="227"/>
      <c r="R110" s="227"/>
      <c r="S110" s="228"/>
      <c r="T110" s="185" t="s">
        <v>210</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f>IF($BE$3="４週",BB110/4,IF($BE$3="暦月",(BB110/($BE$8/7)),""))</f>
        <v>0</v>
      </c>
      <c r="BE110" s="261"/>
      <c r="BF110" s="257"/>
      <c r="BG110" s="258"/>
      <c r="BH110" s="258"/>
      <c r="BI110" s="258"/>
      <c r="BJ110" s="259"/>
    </row>
    <row r="111" spans="2:62" ht="20.25" customHeight="1" x14ac:dyDescent="0.45">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5">
      <c r="B112" s="212"/>
      <c r="C112" s="263"/>
      <c r="D112" s="264"/>
      <c r="E112" s="195"/>
      <c r="F112" s="196">
        <f>C111</f>
        <v>0</v>
      </c>
      <c r="G112" s="195"/>
      <c r="H112" s="196">
        <f>I111</f>
        <v>0</v>
      </c>
      <c r="I112" s="265"/>
      <c r="J112" s="266"/>
      <c r="K112" s="267"/>
      <c r="L112" s="268"/>
      <c r="M112" s="268"/>
      <c r="N112" s="264"/>
      <c r="O112" s="226"/>
      <c r="P112" s="227"/>
      <c r="Q112" s="227"/>
      <c r="R112" s="227"/>
      <c r="S112" s="228"/>
      <c r="T112" s="185" t="s">
        <v>210</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f>IF($BE$3="４週",BB112/4,IF($BE$3="暦月",(BB112/($BE$8/7)),""))</f>
        <v>0</v>
      </c>
      <c r="BE112" s="261"/>
      <c r="BF112" s="257"/>
      <c r="BG112" s="258"/>
      <c r="BH112" s="258"/>
      <c r="BI112" s="258"/>
      <c r="BJ112" s="259"/>
    </row>
    <row r="113" spans="2:62" ht="20.25" customHeight="1" x14ac:dyDescent="0.45">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5">
      <c r="B114" s="212"/>
      <c r="C114" s="263"/>
      <c r="D114" s="264"/>
      <c r="E114" s="195"/>
      <c r="F114" s="196">
        <f>C113</f>
        <v>0</v>
      </c>
      <c r="G114" s="195"/>
      <c r="H114" s="196">
        <f>I113</f>
        <v>0</v>
      </c>
      <c r="I114" s="265"/>
      <c r="J114" s="266"/>
      <c r="K114" s="267"/>
      <c r="L114" s="268"/>
      <c r="M114" s="268"/>
      <c r="N114" s="264"/>
      <c r="O114" s="226"/>
      <c r="P114" s="227"/>
      <c r="Q114" s="227"/>
      <c r="R114" s="227"/>
      <c r="S114" s="228"/>
      <c r="T114" s="185" t="s">
        <v>210</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f>IF($BE$3="４週",BB114/4,IF($BE$3="暦月",(BB114/($BE$8/7)),""))</f>
        <v>0</v>
      </c>
      <c r="BE114" s="261"/>
      <c r="BF114" s="257"/>
      <c r="BG114" s="258"/>
      <c r="BH114" s="258"/>
      <c r="BI114" s="258"/>
      <c r="BJ114" s="259"/>
    </row>
    <row r="115" spans="2:62" ht="20.25" customHeight="1" x14ac:dyDescent="0.45">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5">
      <c r="B116" s="212"/>
      <c r="C116" s="263"/>
      <c r="D116" s="264"/>
      <c r="E116" s="195"/>
      <c r="F116" s="196">
        <f>C115</f>
        <v>0</v>
      </c>
      <c r="G116" s="195"/>
      <c r="H116" s="196">
        <f>I115</f>
        <v>0</v>
      </c>
      <c r="I116" s="265"/>
      <c r="J116" s="266"/>
      <c r="K116" s="267"/>
      <c r="L116" s="268"/>
      <c r="M116" s="268"/>
      <c r="N116" s="264"/>
      <c r="O116" s="226"/>
      <c r="P116" s="227"/>
      <c r="Q116" s="227"/>
      <c r="R116" s="227"/>
      <c r="S116" s="228"/>
      <c r="T116" s="185" t="s">
        <v>210</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f>IF($BE$3="４週",BB116/4,IF($BE$3="暦月",(BB116/($BE$8/7)),""))</f>
        <v>0</v>
      </c>
      <c r="BE116" s="261"/>
      <c r="BF116" s="257"/>
      <c r="BG116" s="258"/>
      <c r="BH116" s="258"/>
      <c r="BI116" s="258"/>
      <c r="BJ116" s="259"/>
    </row>
    <row r="117" spans="2:62" ht="20.25" customHeight="1" x14ac:dyDescent="0.45">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5">
      <c r="B118" s="212"/>
      <c r="C118" s="263"/>
      <c r="D118" s="264"/>
      <c r="E118" s="195"/>
      <c r="F118" s="196">
        <f>C117</f>
        <v>0</v>
      </c>
      <c r="G118" s="195"/>
      <c r="H118" s="196">
        <f>I117</f>
        <v>0</v>
      </c>
      <c r="I118" s="265"/>
      <c r="J118" s="266"/>
      <c r="K118" s="267"/>
      <c r="L118" s="268"/>
      <c r="M118" s="268"/>
      <c r="N118" s="264"/>
      <c r="O118" s="226"/>
      <c r="P118" s="227"/>
      <c r="Q118" s="227"/>
      <c r="R118" s="227"/>
      <c r="S118" s="228"/>
      <c r="T118" s="185" t="s">
        <v>210</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f>IF($BE$3="４週",BB118/4,IF($BE$3="暦月",(BB118/($BE$8/7)),""))</f>
        <v>0</v>
      </c>
      <c r="BE118" s="261"/>
      <c r="BF118" s="257"/>
      <c r="BG118" s="258"/>
      <c r="BH118" s="258"/>
      <c r="BI118" s="258"/>
      <c r="BJ118" s="259"/>
    </row>
    <row r="119" spans="2:62" ht="20.25" customHeight="1" x14ac:dyDescent="0.45">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5">
      <c r="B120" s="212"/>
      <c r="C120" s="263"/>
      <c r="D120" s="264"/>
      <c r="E120" s="195"/>
      <c r="F120" s="196">
        <f>C119</f>
        <v>0</v>
      </c>
      <c r="G120" s="195"/>
      <c r="H120" s="196">
        <f>I119</f>
        <v>0</v>
      </c>
      <c r="I120" s="265"/>
      <c r="J120" s="266"/>
      <c r="K120" s="267"/>
      <c r="L120" s="268"/>
      <c r="M120" s="268"/>
      <c r="N120" s="264"/>
      <c r="O120" s="226"/>
      <c r="P120" s="227"/>
      <c r="Q120" s="227"/>
      <c r="R120" s="227"/>
      <c r="S120" s="228"/>
      <c r="T120" s="185" t="s">
        <v>210</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f>IF($BE$3="４週",BB120/4,IF($BE$3="暦月",(BB120/($BE$8/7)),""))</f>
        <v>0</v>
      </c>
      <c r="BE120" s="261"/>
      <c r="BF120" s="257"/>
      <c r="BG120" s="258"/>
      <c r="BH120" s="258"/>
      <c r="BI120" s="258"/>
      <c r="BJ120" s="259"/>
    </row>
    <row r="121" spans="2:62" ht="20.25" customHeight="1" x14ac:dyDescent="0.45">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5">
      <c r="B122" s="212"/>
      <c r="C122" s="263"/>
      <c r="D122" s="264"/>
      <c r="E122" s="195"/>
      <c r="F122" s="196">
        <f>C121</f>
        <v>0</v>
      </c>
      <c r="G122" s="195"/>
      <c r="H122" s="196">
        <f>I121</f>
        <v>0</v>
      </c>
      <c r="I122" s="265"/>
      <c r="J122" s="266"/>
      <c r="K122" s="267"/>
      <c r="L122" s="268"/>
      <c r="M122" s="268"/>
      <c r="N122" s="264"/>
      <c r="O122" s="226"/>
      <c r="P122" s="227"/>
      <c r="Q122" s="227"/>
      <c r="R122" s="227"/>
      <c r="S122" s="228"/>
      <c r="T122" s="185" t="s">
        <v>210</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f>IF($BE$3="４週",BB122/4,IF($BE$3="暦月",(BB122/($BE$8/7)),""))</f>
        <v>0</v>
      </c>
      <c r="BE122" s="261"/>
      <c r="BF122" s="257"/>
      <c r="BG122" s="258"/>
      <c r="BH122" s="258"/>
      <c r="BI122" s="258"/>
      <c r="BJ122" s="259"/>
    </row>
    <row r="123" spans="2:62" ht="20.25" customHeight="1" x14ac:dyDescent="0.45">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5">
      <c r="B124" s="212"/>
      <c r="C124" s="263"/>
      <c r="D124" s="264"/>
      <c r="E124" s="195"/>
      <c r="F124" s="196">
        <f>C123</f>
        <v>0</v>
      </c>
      <c r="G124" s="195"/>
      <c r="H124" s="196">
        <f>I123</f>
        <v>0</v>
      </c>
      <c r="I124" s="265"/>
      <c r="J124" s="266"/>
      <c r="K124" s="267"/>
      <c r="L124" s="268"/>
      <c r="M124" s="268"/>
      <c r="N124" s="264"/>
      <c r="O124" s="226"/>
      <c r="P124" s="227"/>
      <c r="Q124" s="227"/>
      <c r="R124" s="227"/>
      <c r="S124" s="228"/>
      <c r="T124" s="185" t="s">
        <v>210</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f>IF($BE$3="４週",BB124/4,IF($BE$3="暦月",(BB124/($BE$8/7)),""))</f>
        <v>0</v>
      </c>
      <c r="BE124" s="261"/>
      <c r="BF124" s="257"/>
      <c r="BG124" s="258"/>
      <c r="BH124" s="258"/>
      <c r="BI124" s="258"/>
      <c r="BJ124" s="259"/>
    </row>
    <row r="125" spans="2:62" ht="20.25" customHeight="1" x14ac:dyDescent="0.45">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5">
      <c r="B126" s="212"/>
      <c r="C126" s="263"/>
      <c r="D126" s="264"/>
      <c r="E126" s="195"/>
      <c r="F126" s="196">
        <f>C125</f>
        <v>0</v>
      </c>
      <c r="G126" s="195"/>
      <c r="H126" s="196">
        <f>I125</f>
        <v>0</v>
      </c>
      <c r="I126" s="265"/>
      <c r="J126" s="266"/>
      <c r="K126" s="267"/>
      <c r="L126" s="268"/>
      <c r="M126" s="268"/>
      <c r="N126" s="264"/>
      <c r="O126" s="226"/>
      <c r="P126" s="227"/>
      <c r="Q126" s="227"/>
      <c r="R126" s="227"/>
      <c r="S126" s="228"/>
      <c r="T126" s="185" t="s">
        <v>210</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f>IF($BE$3="４週",BB126/4,IF($BE$3="暦月",(BB126/($BE$8/7)),""))</f>
        <v>0</v>
      </c>
      <c r="BE126" s="261"/>
      <c r="BF126" s="257"/>
      <c r="BG126" s="258"/>
      <c r="BH126" s="258"/>
      <c r="BI126" s="258"/>
      <c r="BJ126" s="259"/>
    </row>
    <row r="127" spans="2:62" ht="20.25" customHeight="1" x14ac:dyDescent="0.45">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5">
      <c r="B128" s="212"/>
      <c r="C128" s="263"/>
      <c r="D128" s="264"/>
      <c r="E128" s="195"/>
      <c r="F128" s="196">
        <f>C127</f>
        <v>0</v>
      </c>
      <c r="G128" s="195"/>
      <c r="H128" s="196">
        <f>I127</f>
        <v>0</v>
      </c>
      <c r="I128" s="265"/>
      <c r="J128" s="266"/>
      <c r="K128" s="267"/>
      <c r="L128" s="268"/>
      <c r="M128" s="268"/>
      <c r="N128" s="264"/>
      <c r="O128" s="226"/>
      <c r="P128" s="227"/>
      <c r="Q128" s="227"/>
      <c r="R128" s="227"/>
      <c r="S128" s="228"/>
      <c r="T128" s="185" t="s">
        <v>210</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f>IF($BE$3="４週",BB128/4,IF($BE$3="暦月",(BB128/($BE$8/7)),""))</f>
        <v>0</v>
      </c>
      <c r="BE128" s="261"/>
      <c r="BF128" s="257"/>
      <c r="BG128" s="258"/>
      <c r="BH128" s="258"/>
      <c r="BI128" s="258"/>
      <c r="BJ128" s="259"/>
    </row>
    <row r="129" spans="2:62" ht="20.25" customHeight="1" x14ac:dyDescent="0.45">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5">
      <c r="B130" s="212"/>
      <c r="C130" s="263"/>
      <c r="D130" s="264"/>
      <c r="E130" s="195"/>
      <c r="F130" s="196">
        <f>C129</f>
        <v>0</v>
      </c>
      <c r="G130" s="195"/>
      <c r="H130" s="196">
        <f>I129</f>
        <v>0</v>
      </c>
      <c r="I130" s="265"/>
      <c r="J130" s="266"/>
      <c r="K130" s="267"/>
      <c r="L130" s="268"/>
      <c r="M130" s="268"/>
      <c r="N130" s="264"/>
      <c r="O130" s="226"/>
      <c r="P130" s="227"/>
      <c r="Q130" s="227"/>
      <c r="R130" s="227"/>
      <c r="S130" s="228"/>
      <c r="T130" s="185" t="s">
        <v>210</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f>IF($BE$3="４週",BB130/4,IF($BE$3="暦月",(BB130/($BE$8/7)),""))</f>
        <v>0</v>
      </c>
      <c r="BE130" s="261"/>
      <c r="BF130" s="257"/>
      <c r="BG130" s="258"/>
      <c r="BH130" s="258"/>
      <c r="BI130" s="258"/>
      <c r="BJ130" s="259"/>
    </row>
    <row r="131" spans="2:62" ht="20.25" customHeight="1" x14ac:dyDescent="0.45">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5">
      <c r="B132" s="212"/>
      <c r="C132" s="263"/>
      <c r="D132" s="264"/>
      <c r="E132" s="195"/>
      <c r="F132" s="196">
        <f>C131</f>
        <v>0</v>
      </c>
      <c r="G132" s="195"/>
      <c r="H132" s="196">
        <f>I131</f>
        <v>0</v>
      </c>
      <c r="I132" s="265"/>
      <c r="J132" s="266"/>
      <c r="K132" s="267"/>
      <c r="L132" s="268"/>
      <c r="M132" s="268"/>
      <c r="N132" s="264"/>
      <c r="O132" s="226"/>
      <c r="P132" s="227"/>
      <c r="Q132" s="227"/>
      <c r="R132" s="227"/>
      <c r="S132" s="228"/>
      <c r="T132" s="185" t="s">
        <v>210</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f>IF($BE$3="４週",BB132/4,IF($BE$3="暦月",(BB132/($BE$8/7)),""))</f>
        <v>0</v>
      </c>
      <c r="BE132" s="261"/>
      <c r="BF132" s="257"/>
      <c r="BG132" s="258"/>
      <c r="BH132" s="258"/>
      <c r="BI132" s="258"/>
      <c r="BJ132" s="259"/>
    </row>
    <row r="133" spans="2:62" ht="20.25" customHeight="1" x14ac:dyDescent="0.45">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5">
      <c r="B134" s="212"/>
      <c r="C134" s="263"/>
      <c r="D134" s="264"/>
      <c r="E134" s="195"/>
      <c r="F134" s="196">
        <f>C133</f>
        <v>0</v>
      </c>
      <c r="G134" s="195"/>
      <c r="H134" s="196">
        <f>I133</f>
        <v>0</v>
      </c>
      <c r="I134" s="265"/>
      <c r="J134" s="266"/>
      <c r="K134" s="267"/>
      <c r="L134" s="268"/>
      <c r="M134" s="268"/>
      <c r="N134" s="264"/>
      <c r="O134" s="226"/>
      <c r="P134" s="227"/>
      <c r="Q134" s="227"/>
      <c r="R134" s="227"/>
      <c r="S134" s="228"/>
      <c r="T134" s="185" t="s">
        <v>210</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f>IF($BE$3="４週",BB134/4,IF($BE$3="暦月",(BB134/($BE$8/7)),""))</f>
        <v>0</v>
      </c>
      <c r="BE134" s="261"/>
      <c r="BF134" s="257"/>
      <c r="BG134" s="258"/>
      <c r="BH134" s="258"/>
      <c r="BI134" s="258"/>
      <c r="BJ134" s="259"/>
    </row>
    <row r="135" spans="2:62" ht="20.25" customHeight="1" x14ac:dyDescent="0.45">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5">
      <c r="B136" s="212"/>
      <c r="C136" s="263"/>
      <c r="D136" s="264"/>
      <c r="E136" s="195"/>
      <c r="F136" s="196">
        <f>C135</f>
        <v>0</v>
      </c>
      <c r="G136" s="195"/>
      <c r="H136" s="196">
        <f>I135</f>
        <v>0</v>
      </c>
      <c r="I136" s="265"/>
      <c r="J136" s="266"/>
      <c r="K136" s="267"/>
      <c r="L136" s="268"/>
      <c r="M136" s="268"/>
      <c r="N136" s="264"/>
      <c r="O136" s="226"/>
      <c r="P136" s="227"/>
      <c r="Q136" s="227"/>
      <c r="R136" s="227"/>
      <c r="S136" s="228"/>
      <c r="T136" s="185" t="s">
        <v>210</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f>IF($BE$3="４週",BB136/4,IF($BE$3="暦月",(BB136/($BE$8/7)),""))</f>
        <v>0</v>
      </c>
      <c r="BE136" s="261"/>
      <c r="BF136" s="257"/>
      <c r="BG136" s="258"/>
      <c r="BH136" s="258"/>
      <c r="BI136" s="258"/>
      <c r="BJ136" s="259"/>
    </row>
    <row r="137" spans="2:62" ht="20.25" customHeight="1" x14ac:dyDescent="0.45">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5">
      <c r="B138" s="212"/>
      <c r="C138" s="263"/>
      <c r="D138" s="264"/>
      <c r="E138" s="195"/>
      <c r="F138" s="196">
        <f>C137</f>
        <v>0</v>
      </c>
      <c r="G138" s="195"/>
      <c r="H138" s="196">
        <f>I137</f>
        <v>0</v>
      </c>
      <c r="I138" s="265"/>
      <c r="J138" s="266"/>
      <c r="K138" s="267"/>
      <c r="L138" s="268"/>
      <c r="M138" s="268"/>
      <c r="N138" s="264"/>
      <c r="O138" s="226"/>
      <c r="P138" s="227"/>
      <c r="Q138" s="227"/>
      <c r="R138" s="227"/>
      <c r="S138" s="228"/>
      <c r="T138" s="185" t="s">
        <v>210</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f>IF($BE$3="４週",BB138/4,IF($BE$3="暦月",(BB138/($BE$8/7)),""))</f>
        <v>0</v>
      </c>
      <c r="BE138" s="261"/>
      <c r="BF138" s="257"/>
      <c r="BG138" s="258"/>
      <c r="BH138" s="258"/>
      <c r="BI138" s="258"/>
      <c r="BJ138" s="259"/>
    </row>
    <row r="139" spans="2:62" ht="20.25" customHeight="1" x14ac:dyDescent="0.45">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5">
      <c r="B140" s="212"/>
      <c r="C140" s="263"/>
      <c r="D140" s="264"/>
      <c r="E140" s="195"/>
      <c r="F140" s="196">
        <f>C139</f>
        <v>0</v>
      </c>
      <c r="G140" s="195"/>
      <c r="H140" s="196">
        <f>I139</f>
        <v>0</v>
      </c>
      <c r="I140" s="265"/>
      <c r="J140" s="266"/>
      <c r="K140" s="267"/>
      <c r="L140" s="268"/>
      <c r="M140" s="268"/>
      <c r="N140" s="264"/>
      <c r="O140" s="226"/>
      <c r="P140" s="227"/>
      <c r="Q140" s="227"/>
      <c r="R140" s="227"/>
      <c r="S140" s="228"/>
      <c r="T140" s="185" t="s">
        <v>210</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f>IF($BE$3="４週",BB140/4,IF($BE$3="暦月",(BB140/($BE$8/7)),""))</f>
        <v>0</v>
      </c>
      <c r="BE140" s="261"/>
      <c r="BF140" s="257"/>
      <c r="BG140" s="258"/>
      <c r="BH140" s="258"/>
      <c r="BI140" s="258"/>
      <c r="BJ140" s="259"/>
    </row>
    <row r="141" spans="2:62" ht="20.25" customHeight="1" x14ac:dyDescent="0.45">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5">
      <c r="B142" s="212"/>
      <c r="C142" s="263"/>
      <c r="D142" s="264"/>
      <c r="E142" s="195"/>
      <c r="F142" s="196">
        <f>C141</f>
        <v>0</v>
      </c>
      <c r="G142" s="195"/>
      <c r="H142" s="196">
        <f>I141</f>
        <v>0</v>
      </c>
      <c r="I142" s="265"/>
      <c r="J142" s="266"/>
      <c r="K142" s="267"/>
      <c r="L142" s="268"/>
      <c r="M142" s="268"/>
      <c r="N142" s="264"/>
      <c r="O142" s="226"/>
      <c r="P142" s="227"/>
      <c r="Q142" s="227"/>
      <c r="R142" s="227"/>
      <c r="S142" s="228"/>
      <c r="T142" s="185" t="s">
        <v>210</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f>IF($BE$3="４週",BB142/4,IF($BE$3="暦月",(BB142/($BE$8/7)),""))</f>
        <v>0</v>
      </c>
      <c r="BE142" s="261"/>
      <c r="BF142" s="257"/>
      <c r="BG142" s="258"/>
      <c r="BH142" s="258"/>
      <c r="BI142" s="258"/>
      <c r="BJ142" s="259"/>
    </row>
    <row r="143" spans="2:62" ht="20.25" customHeight="1" x14ac:dyDescent="0.45">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5">
      <c r="B144" s="212"/>
      <c r="C144" s="263"/>
      <c r="D144" s="264"/>
      <c r="E144" s="195"/>
      <c r="F144" s="196">
        <f>C143</f>
        <v>0</v>
      </c>
      <c r="G144" s="195"/>
      <c r="H144" s="196">
        <f>I143</f>
        <v>0</v>
      </c>
      <c r="I144" s="265"/>
      <c r="J144" s="266"/>
      <c r="K144" s="267"/>
      <c r="L144" s="268"/>
      <c r="M144" s="268"/>
      <c r="N144" s="264"/>
      <c r="O144" s="226"/>
      <c r="P144" s="227"/>
      <c r="Q144" s="227"/>
      <c r="R144" s="227"/>
      <c r="S144" s="228"/>
      <c r="T144" s="185" t="s">
        <v>210</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f>IF($BE$3="４週",BB144/4,IF($BE$3="暦月",(BB144/($BE$8/7)),""))</f>
        <v>0</v>
      </c>
      <c r="BE144" s="261"/>
      <c r="BF144" s="257"/>
      <c r="BG144" s="258"/>
      <c r="BH144" s="258"/>
      <c r="BI144" s="258"/>
      <c r="BJ144" s="259"/>
    </row>
    <row r="145" spans="2:62" ht="20.25" customHeight="1" x14ac:dyDescent="0.45">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5">
      <c r="B146" s="212"/>
      <c r="C146" s="263"/>
      <c r="D146" s="264"/>
      <c r="E146" s="195"/>
      <c r="F146" s="196">
        <f>C145</f>
        <v>0</v>
      </c>
      <c r="G146" s="195"/>
      <c r="H146" s="196">
        <f>I145</f>
        <v>0</v>
      </c>
      <c r="I146" s="265"/>
      <c r="J146" s="266"/>
      <c r="K146" s="267"/>
      <c r="L146" s="268"/>
      <c r="M146" s="268"/>
      <c r="N146" s="264"/>
      <c r="O146" s="226"/>
      <c r="P146" s="227"/>
      <c r="Q146" s="227"/>
      <c r="R146" s="227"/>
      <c r="S146" s="228"/>
      <c r="T146" s="185" t="s">
        <v>210</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f>IF($BE$3="４週",BB146/4,IF($BE$3="暦月",(BB146/($BE$8/7)),""))</f>
        <v>0</v>
      </c>
      <c r="BE146" s="261"/>
      <c r="BF146" s="257"/>
      <c r="BG146" s="258"/>
      <c r="BH146" s="258"/>
      <c r="BI146" s="258"/>
      <c r="BJ146" s="259"/>
    </row>
    <row r="147" spans="2:62" ht="20.25" customHeight="1" x14ac:dyDescent="0.45">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5">
      <c r="B148" s="212"/>
      <c r="C148" s="263"/>
      <c r="D148" s="264"/>
      <c r="E148" s="195"/>
      <c r="F148" s="196">
        <f>C147</f>
        <v>0</v>
      </c>
      <c r="G148" s="195"/>
      <c r="H148" s="196">
        <f>I147</f>
        <v>0</v>
      </c>
      <c r="I148" s="265"/>
      <c r="J148" s="266"/>
      <c r="K148" s="267"/>
      <c r="L148" s="268"/>
      <c r="M148" s="268"/>
      <c r="N148" s="264"/>
      <c r="O148" s="226"/>
      <c r="P148" s="227"/>
      <c r="Q148" s="227"/>
      <c r="R148" s="227"/>
      <c r="S148" s="228"/>
      <c r="T148" s="185" t="s">
        <v>210</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f>IF($BE$3="４週",BB148/4,IF($BE$3="暦月",(BB148/($BE$8/7)),""))</f>
        <v>0</v>
      </c>
      <c r="BE148" s="261"/>
      <c r="BF148" s="257"/>
      <c r="BG148" s="258"/>
      <c r="BH148" s="258"/>
      <c r="BI148" s="258"/>
      <c r="BJ148" s="259"/>
    </row>
    <row r="149" spans="2:62" ht="20.25" customHeight="1" x14ac:dyDescent="0.45">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5">
      <c r="B150" s="212"/>
      <c r="C150" s="263"/>
      <c r="D150" s="264"/>
      <c r="E150" s="195"/>
      <c r="F150" s="196">
        <f>C149</f>
        <v>0</v>
      </c>
      <c r="G150" s="195"/>
      <c r="H150" s="196">
        <f>I149</f>
        <v>0</v>
      </c>
      <c r="I150" s="265"/>
      <c r="J150" s="266"/>
      <c r="K150" s="267"/>
      <c r="L150" s="268"/>
      <c r="M150" s="268"/>
      <c r="N150" s="264"/>
      <c r="O150" s="226"/>
      <c r="P150" s="227"/>
      <c r="Q150" s="227"/>
      <c r="R150" s="227"/>
      <c r="S150" s="228"/>
      <c r="T150" s="185" t="s">
        <v>210</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f>IF($BE$3="４週",BB150/4,IF($BE$3="暦月",(BB150/($BE$8/7)),""))</f>
        <v>0</v>
      </c>
      <c r="BE150" s="261"/>
      <c r="BF150" s="257"/>
      <c r="BG150" s="258"/>
      <c r="BH150" s="258"/>
      <c r="BI150" s="258"/>
      <c r="BJ150" s="259"/>
    </row>
    <row r="151" spans="2:62" ht="20.25" customHeight="1" x14ac:dyDescent="0.45">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5">
      <c r="B152" s="212"/>
      <c r="C152" s="263"/>
      <c r="D152" s="264"/>
      <c r="E152" s="195"/>
      <c r="F152" s="196">
        <f>C151</f>
        <v>0</v>
      </c>
      <c r="G152" s="195"/>
      <c r="H152" s="196">
        <f>I151</f>
        <v>0</v>
      </c>
      <c r="I152" s="265"/>
      <c r="J152" s="266"/>
      <c r="K152" s="267"/>
      <c r="L152" s="268"/>
      <c r="M152" s="268"/>
      <c r="N152" s="264"/>
      <c r="O152" s="226"/>
      <c r="P152" s="227"/>
      <c r="Q152" s="227"/>
      <c r="R152" s="227"/>
      <c r="S152" s="228"/>
      <c r="T152" s="185" t="s">
        <v>210</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f>IF($BE$3="４週",BB152/4,IF($BE$3="暦月",(BB152/($BE$8/7)),""))</f>
        <v>0</v>
      </c>
      <c r="BE152" s="261"/>
      <c r="BF152" s="257"/>
      <c r="BG152" s="258"/>
      <c r="BH152" s="258"/>
      <c r="BI152" s="258"/>
      <c r="BJ152" s="259"/>
    </row>
    <row r="153" spans="2:62" ht="20.25" customHeight="1" x14ac:dyDescent="0.45">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5">
      <c r="B154" s="212"/>
      <c r="C154" s="263"/>
      <c r="D154" s="264"/>
      <c r="E154" s="195"/>
      <c r="F154" s="196">
        <f>C153</f>
        <v>0</v>
      </c>
      <c r="G154" s="195"/>
      <c r="H154" s="196">
        <f>I153</f>
        <v>0</v>
      </c>
      <c r="I154" s="265"/>
      <c r="J154" s="266"/>
      <c r="K154" s="267"/>
      <c r="L154" s="268"/>
      <c r="M154" s="268"/>
      <c r="N154" s="264"/>
      <c r="O154" s="226"/>
      <c r="P154" s="227"/>
      <c r="Q154" s="227"/>
      <c r="R154" s="227"/>
      <c r="S154" s="228"/>
      <c r="T154" s="185" t="s">
        <v>210</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f>IF($BE$3="４週",BB154/4,IF($BE$3="暦月",(BB154/($BE$8/7)),""))</f>
        <v>0</v>
      </c>
      <c r="BE154" s="261"/>
      <c r="BF154" s="257"/>
      <c r="BG154" s="258"/>
      <c r="BH154" s="258"/>
      <c r="BI154" s="258"/>
      <c r="BJ154" s="259"/>
    </row>
    <row r="155" spans="2:62" ht="20.25" customHeight="1" x14ac:dyDescent="0.45">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5">
      <c r="B156" s="212"/>
      <c r="C156" s="263"/>
      <c r="D156" s="264"/>
      <c r="E156" s="195"/>
      <c r="F156" s="196">
        <f>C155</f>
        <v>0</v>
      </c>
      <c r="G156" s="195"/>
      <c r="H156" s="196">
        <f>I155</f>
        <v>0</v>
      </c>
      <c r="I156" s="265"/>
      <c r="J156" s="266"/>
      <c r="K156" s="267"/>
      <c r="L156" s="268"/>
      <c r="M156" s="268"/>
      <c r="N156" s="264"/>
      <c r="O156" s="226"/>
      <c r="P156" s="227"/>
      <c r="Q156" s="227"/>
      <c r="R156" s="227"/>
      <c r="S156" s="228"/>
      <c r="T156" s="185" t="s">
        <v>210</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f>IF($BE$3="４週",BB156/4,IF($BE$3="暦月",(BB156/($BE$8/7)),""))</f>
        <v>0</v>
      </c>
      <c r="BE156" s="261"/>
      <c r="BF156" s="257"/>
      <c r="BG156" s="258"/>
      <c r="BH156" s="258"/>
      <c r="BI156" s="258"/>
      <c r="BJ156" s="259"/>
    </row>
    <row r="157" spans="2:62" ht="20.25" customHeight="1" x14ac:dyDescent="0.45">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5">
      <c r="B158" s="212"/>
      <c r="C158" s="263"/>
      <c r="D158" s="264"/>
      <c r="E158" s="195"/>
      <c r="F158" s="196">
        <f>C157</f>
        <v>0</v>
      </c>
      <c r="G158" s="195"/>
      <c r="H158" s="196">
        <f>I157</f>
        <v>0</v>
      </c>
      <c r="I158" s="265"/>
      <c r="J158" s="266"/>
      <c r="K158" s="267"/>
      <c r="L158" s="268"/>
      <c r="M158" s="268"/>
      <c r="N158" s="264"/>
      <c r="O158" s="226"/>
      <c r="P158" s="227"/>
      <c r="Q158" s="227"/>
      <c r="R158" s="227"/>
      <c r="S158" s="228"/>
      <c r="T158" s="185" t="s">
        <v>210</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f>IF($BE$3="４週",BB158/4,IF($BE$3="暦月",(BB158/($BE$8/7)),""))</f>
        <v>0</v>
      </c>
      <c r="BE158" s="261"/>
      <c r="BF158" s="257"/>
      <c r="BG158" s="258"/>
      <c r="BH158" s="258"/>
      <c r="BI158" s="258"/>
      <c r="BJ158" s="259"/>
    </row>
    <row r="159" spans="2:62" ht="20.25" customHeight="1" x14ac:dyDescent="0.45">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5">
      <c r="B160" s="212"/>
      <c r="C160" s="263"/>
      <c r="D160" s="264"/>
      <c r="E160" s="195"/>
      <c r="F160" s="196">
        <f>C159</f>
        <v>0</v>
      </c>
      <c r="G160" s="195"/>
      <c r="H160" s="196">
        <f>I159</f>
        <v>0</v>
      </c>
      <c r="I160" s="265"/>
      <c r="J160" s="266"/>
      <c r="K160" s="267"/>
      <c r="L160" s="268"/>
      <c r="M160" s="268"/>
      <c r="N160" s="264"/>
      <c r="O160" s="226"/>
      <c r="P160" s="227"/>
      <c r="Q160" s="227"/>
      <c r="R160" s="227"/>
      <c r="S160" s="228"/>
      <c r="T160" s="185" t="s">
        <v>210</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f>IF($BE$3="４週",BB160/4,IF($BE$3="暦月",(BB160/($BE$8/7)),""))</f>
        <v>0</v>
      </c>
      <c r="BE160" s="261"/>
      <c r="BF160" s="257"/>
      <c r="BG160" s="258"/>
      <c r="BH160" s="258"/>
      <c r="BI160" s="258"/>
      <c r="BJ160" s="259"/>
    </row>
    <row r="161" spans="2:62" ht="20.25" customHeight="1" x14ac:dyDescent="0.45">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5">
      <c r="B162" s="212"/>
      <c r="C162" s="263"/>
      <c r="D162" s="264"/>
      <c r="E162" s="195"/>
      <c r="F162" s="196">
        <f>C161</f>
        <v>0</v>
      </c>
      <c r="G162" s="195"/>
      <c r="H162" s="196">
        <f>I161</f>
        <v>0</v>
      </c>
      <c r="I162" s="265"/>
      <c r="J162" s="266"/>
      <c r="K162" s="267"/>
      <c r="L162" s="268"/>
      <c r="M162" s="268"/>
      <c r="N162" s="264"/>
      <c r="O162" s="226"/>
      <c r="P162" s="227"/>
      <c r="Q162" s="227"/>
      <c r="R162" s="227"/>
      <c r="S162" s="228"/>
      <c r="T162" s="185" t="s">
        <v>210</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f>IF($BE$3="４週",BB162/4,IF($BE$3="暦月",(BB162/($BE$8/7)),""))</f>
        <v>0</v>
      </c>
      <c r="BE162" s="261"/>
      <c r="BF162" s="257"/>
      <c r="BG162" s="258"/>
      <c r="BH162" s="258"/>
      <c r="BI162" s="258"/>
      <c r="BJ162" s="259"/>
    </row>
    <row r="163" spans="2:62" ht="20.25" customHeight="1" x14ac:dyDescent="0.45">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5">
      <c r="B164" s="212"/>
      <c r="C164" s="263"/>
      <c r="D164" s="264"/>
      <c r="E164" s="195"/>
      <c r="F164" s="196">
        <f>C163</f>
        <v>0</v>
      </c>
      <c r="G164" s="195"/>
      <c r="H164" s="196">
        <f>I163</f>
        <v>0</v>
      </c>
      <c r="I164" s="265"/>
      <c r="J164" s="266"/>
      <c r="K164" s="267"/>
      <c r="L164" s="268"/>
      <c r="M164" s="268"/>
      <c r="N164" s="264"/>
      <c r="O164" s="226"/>
      <c r="P164" s="227"/>
      <c r="Q164" s="227"/>
      <c r="R164" s="227"/>
      <c r="S164" s="228"/>
      <c r="T164" s="185" t="s">
        <v>210</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f>IF($BE$3="４週",BB164/4,IF($BE$3="暦月",(BB164/($BE$8/7)),""))</f>
        <v>0</v>
      </c>
      <c r="BE164" s="261"/>
      <c r="BF164" s="257"/>
      <c r="BG164" s="258"/>
      <c r="BH164" s="258"/>
      <c r="BI164" s="258"/>
      <c r="BJ164" s="259"/>
    </row>
    <row r="165" spans="2:62" ht="20.25" customHeight="1" x14ac:dyDescent="0.45">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5">
      <c r="B166" s="212"/>
      <c r="C166" s="263"/>
      <c r="D166" s="264"/>
      <c r="E166" s="195"/>
      <c r="F166" s="196">
        <f>C165</f>
        <v>0</v>
      </c>
      <c r="G166" s="195"/>
      <c r="H166" s="196">
        <f>I165</f>
        <v>0</v>
      </c>
      <c r="I166" s="265"/>
      <c r="J166" s="266"/>
      <c r="K166" s="267"/>
      <c r="L166" s="268"/>
      <c r="M166" s="268"/>
      <c r="N166" s="264"/>
      <c r="O166" s="226"/>
      <c r="P166" s="227"/>
      <c r="Q166" s="227"/>
      <c r="R166" s="227"/>
      <c r="S166" s="228"/>
      <c r="T166" s="185" t="s">
        <v>210</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f>IF($BE$3="４週",BB166/4,IF($BE$3="暦月",(BB166/($BE$8/7)),""))</f>
        <v>0</v>
      </c>
      <c r="BE166" s="261"/>
      <c r="BF166" s="257"/>
      <c r="BG166" s="258"/>
      <c r="BH166" s="258"/>
      <c r="BI166" s="258"/>
      <c r="BJ166" s="259"/>
    </row>
    <row r="167" spans="2:62" ht="20.25" customHeight="1" x14ac:dyDescent="0.45">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5">
      <c r="B168" s="212"/>
      <c r="C168" s="263"/>
      <c r="D168" s="264"/>
      <c r="E168" s="195"/>
      <c r="F168" s="196">
        <f>C167</f>
        <v>0</v>
      </c>
      <c r="G168" s="195"/>
      <c r="H168" s="196">
        <f>I167</f>
        <v>0</v>
      </c>
      <c r="I168" s="265"/>
      <c r="J168" s="266"/>
      <c r="K168" s="267"/>
      <c r="L168" s="268"/>
      <c r="M168" s="268"/>
      <c r="N168" s="264"/>
      <c r="O168" s="226"/>
      <c r="P168" s="227"/>
      <c r="Q168" s="227"/>
      <c r="R168" s="227"/>
      <c r="S168" s="228"/>
      <c r="T168" s="185" t="s">
        <v>210</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f>IF($BE$3="４週",BB168/4,IF($BE$3="暦月",(BB168/($BE$8/7)),""))</f>
        <v>0</v>
      </c>
      <c r="BE168" s="261"/>
      <c r="BF168" s="257"/>
      <c r="BG168" s="258"/>
      <c r="BH168" s="258"/>
      <c r="BI168" s="258"/>
      <c r="BJ168" s="259"/>
    </row>
    <row r="169" spans="2:62" ht="20.25" customHeight="1" x14ac:dyDescent="0.45">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5">
      <c r="B170" s="212"/>
      <c r="C170" s="263"/>
      <c r="D170" s="264"/>
      <c r="E170" s="195"/>
      <c r="F170" s="196">
        <f>C169</f>
        <v>0</v>
      </c>
      <c r="G170" s="195"/>
      <c r="H170" s="196">
        <f>I169</f>
        <v>0</v>
      </c>
      <c r="I170" s="265"/>
      <c r="J170" s="266"/>
      <c r="K170" s="267"/>
      <c r="L170" s="268"/>
      <c r="M170" s="268"/>
      <c r="N170" s="264"/>
      <c r="O170" s="226"/>
      <c r="P170" s="227"/>
      <c r="Q170" s="227"/>
      <c r="R170" s="227"/>
      <c r="S170" s="228"/>
      <c r="T170" s="185" t="s">
        <v>210</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f>IF($BE$3="４週",BB170/4,IF($BE$3="暦月",(BB170/($BE$8/7)),""))</f>
        <v>0</v>
      </c>
      <c r="BE170" s="261"/>
      <c r="BF170" s="257"/>
      <c r="BG170" s="258"/>
      <c r="BH170" s="258"/>
      <c r="BI170" s="258"/>
      <c r="BJ170" s="259"/>
    </row>
    <row r="171" spans="2:62" ht="20.25" customHeight="1" x14ac:dyDescent="0.45">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5">
      <c r="B172" s="212"/>
      <c r="C172" s="263"/>
      <c r="D172" s="264"/>
      <c r="E172" s="195"/>
      <c r="F172" s="196">
        <f>C171</f>
        <v>0</v>
      </c>
      <c r="G172" s="195"/>
      <c r="H172" s="196">
        <f>I171</f>
        <v>0</v>
      </c>
      <c r="I172" s="265"/>
      <c r="J172" s="266"/>
      <c r="K172" s="267"/>
      <c r="L172" s="268"/>
      <c r="M172" s="268"/>
      <c r="N172" s="264"/>
      <c r="O172" s="226"/>
      <c r="P172" s="227"/>
      <c r="Q172" s="227"/>
      <c r="R172" s="227"/>
      <c r="S172" s="228"/>
      <c r="T172" s="185" t="s">
        <v>210</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f>IF($BE$3="４週",BB172/4,IF($BE$3="暦月",(BB172/($BE$8/7)),""))</f>
        <v>0</v>
      </c>
      <c r="BE172" s="261"/>
      <c r="BF172" s="257"/>
      <c r="BG172" s="258"/>
      <c r="BH172" s="258"/>
      <c r="BI172" s="258"/>
      <c r="BJ172" s="259"/>
    </row>
    <row r="173" spans="2:62" ht="20.25" customHeight="1" x14ac:dyDescent="0.45">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5">
      <c r="B174" s="212"/>
      <c r="C174" s="263"/>
      <c r="D174" s="264"/>
      <c r="E174" s="195"/>
      <c r="F174" s="196">
        <f>C173</f>
        <v>0</v>
      </c>
      <c r="G174" s="195"/>
      <c r="H174" s="196">
        <f>I173</f>
        <v>0</v>
      </c>
      <c r="I174" s="265"/>
      <c r="J174" s="266"/>
      <c r="K174" s="267"/>
      <c r="L174" s="268"/>
      <c r="M174" s="268"/>
      <c r="N174" s="264"/>
      <c r="O174" s="226"/>
      <c r="P174" s="227"/>
      <c r="Q174" s="227"/>
      <c r="R174" s="227"/>
      <c r="S174" s="228"/>
      <c r="T174" s="185" t="s">
        <v>210</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f>IF($BE$3="４週",BB174/4,IF($BE$3="暦月",(BB174/($BE$8/7)),""))</f>
        <v>0</v>
      </c>
      <c r="BE174" s="261"/>
      <c r="BF174" s="257"/>
      <c r="BG174" s="258"/>
      <c r="BH174" s="258"/>
      <c r="BI174" s="258"/>
      <c r="BJ174" s="259"/>
    </row>
    <row r="175" spans="2:62" ht="20.25" customHeight="1" x14ac:dyDescent="0.45">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5">
      <c r="B176" s="212"/>
      <c r="C176" s="263"/>
      <c r="D176" s="264"/>
      <c r="E176" s="195"/>
      <c r="F176" s="196">
        <f>C175</f>
        <v>0</v>
      </c>
      <c r="G176" s="195"/>
      <c r="H176" s="196">
        <f>I175</f>
        <v>0</v>
      </c>
      <c r="I176" s="265"/>
      <c r="J176" s="266"/>
      <c r="K176" s="267"/>
      <c r="L176" s="268"/>
      <c r="M176" s="268"/>
      <c r="N176" s="264"/>
      <c r="O176" s="226"/>
      <c r="P176" s="227"/>
      <c r="Q176" s="227"/>
      <c r="R176" s="227"/>
      <c r="S176" s="228"/>
      <c r="T176" s="185" t="s">
        <v>210</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f>IF($BE$3="４週",BB176/4,IF($BE$3="暦月",(BB176/($BE$8/7)),""))</f>
        <v>0</v>
      </c>
      <c r="BE176" s="261"/>
      <c r="BF176" s="257"/>
      <c r="BG176" s="258"/>
      <c r="BH176" s="258"/>
      <c r="BI176" s="258"/>
      <c r="BJ176" s="259"/>
    </row>
    <row r="177" spans="2:62" ht="20.25" customHeight="1" x14ac:dyDescent="0.45">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5">
      <c r="B178" s="212"/>
      <c r="C178" s="263"/>
      <c r="D178" s="264"/>
      <c r="E178" s="195"/>
      <c r="F178" s="196">
        <f>C177</f>
        <v>0</v>
      </c>
      <c r="G178" s="195"/>
      <c r="H178" s="196">
        <f>I177</f>
        <v>0</v>
      </c>
      <c r="I178" s="265"/>
      <c r="J178" s="266"/>
      <c r="K178" s="267"/>
      <c r="L178" s="268"/>
      <c r="M178" s="268"/>
      <c r="N178" s="264"/>
      <c r="O178" s="226"/>
      <c r="P178" s="227"/>
      <c r="Q178" s="227"/>
      <c r="R178" s="227"/>
      <c r="S178" s="228"/>
      <c r="T178" s="185" t="s">
        <v>210</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f>IF($BE$3="４週",BB178/4,IF($BE$3="暦月",(BB178/($BE$8/7)),""))</f>
        <v>0</v>
      </c>
      <c r="BE178" s="261"/>
      <c r="BF178" s="257"/>
      <c r="BG178" s="258"/>
      <c r="BH178" s="258"/>
      <c r="BI178" s="258"/>
      <c r="BJ178" s="259"/>
    </row>
    <row r="179" spans="2:62" ht="20.25" customHeight="1" x14ac:dyDescent="0.45">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5">
      <c r="B180" s="212"/>
      <c r="C180" s="263"/>
      <c r="D180" s="264"/>
      <c r="E180" s="195"/>
      <c r="F180" s="196">
        <f>C179</f>
        <v>0</v>
      </c>
      <c r="G180" s="195"/>
      <c r="H180" s="196">
        <f>I179</f>
        <v>0</v>
      </c>
      <c r="I180" s="265"/>
      <c r="J180" s="266"/>
      <c r="K180" s="267"/>
      <c r="L180" s="268"/>
      <c r="M180" s="268"/>
      <c r="N180" s="264"/>
      <c r="O180" s="226"/>
      <c r="P180" s="227"/>
      <c r="Q180" s="227"/>
      <c r="R180" s="227"/>
      <c r="S180" s="228"/>
      <c r="T180" s="185" t="s">
        <v>210</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f>IF($BE$3="４週",BB180/4,IF($BE$3="暦月",(BB180/($BE$8/7)),""))</f>
        <v>0</v>
      </c>
      <c r="BE180" s="261"/>
      <c r="BF180" s="257"/>
      <c r="BG180" s="258"/>
      <c r="BH180" s="258"/>
      <c r="BI180" s="258"/>
      <c r="BJ180" s="259"/>
    </row>
    <row r="181" spans="2:62" ht="20.25" customHeight="1" x14ac:dyDescent="0.45">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5">
      <c r="B182" s="212"/>
      <c r="C182" s="263"/>
      <c r="D182" s="264"/>
      <c r="E182" s="195"/>
      <c r="F182" s="196">
        <f>C181</f>
        <v>0</v>
      </c>
      <c r="G182" s="195"/>
      <c r="H182" s="196">
        <f>I181</f>
        <v>0</v>
      </c>
      <c r="I182" s="265"/>
      <c r="J182" s="266"/>
      <c r="K182" s="267"/>
      <c r="L182" s="268"/>
      <c r="M182" s="268"/>
      <c r="N182" s="264"/>
      <c r="O182" s="226"/>
      <c r="P182" s="227"/>
      <c r="Q182" s="227"/>
      <c r="R182" s="227"/>
      <c r="S182" s="228"/>
      <c r="T182" s="185" t="s">
        <v>210</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f>IF($BE$3="４週",BB182/4,IF($BE$3="暦月",(BB182/($BE$8/7)),""))</f>
        <v>0</v>
      </c>
      <c r="BE182" s="261"/>
      <c r="BF182" s="257"/>
      <c r="BG182" s="258"/>
      <c r="BH182" s="258"/>
      <c r="BI182" s="258"/>
      <c r="BJ182" s="259"/>
    </row>
    <row r="183" spans="2:62" ht="20.25" customHeight="1" x14ac:dyDescent="0.45">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5">
      <c r="B184" s="212"/>
      <c r="C184" s="263"/>
      <c r="D184" s="264"/>
      <c r="E184" s="195"/>
      <c r="F184" s="196">
        <f>C183</f>
        <v>0</v>
      </c>
      <c r="G184" s="195"/>
      <c r="H184" s="196">
        <f>I183</f>
        <v>0</v>
      </c>
      <c r="I184" s="265"/>
      <c r="J184" s="266"/>
      <c r="K184" s="267"/>
      <c r="L184" s="268"/>
      <c r="M184" s="268"/>
      <c r="N184" s="264"/>
      <c r="O184" s="226"/>
      <c r="P184" s="227"/>
      <c r="Q184" s="227"/>
      <c r="R184" s="227"/>
      <c r="S184" s="228"/>
      <c r="T184" s="185" t="s">
        <v>210</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f>IF($BE$3="４週",BB184/4,IF($BE$3="暦月",(BB184/($BE$8/7)),""))</f>
        <v>0</v>
      </c>
      <c r="BE184" s="261"/>
      <c r="BF184" s="257"/>
      <c r="BG184" s="258"/>
      <c r="BH184" s="258"/>
      <c r="BI184" s="258"/>
      <c r="BJ184" s="259"/>
    </row>
    <row r="185" spans="2:62" ht="20.25" customHeight="1" x14ac:dyDescent="0.45">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5">
      <c r="B186" s="212"/>
      <c r="C186" s="263"/>
      <c r="D186" s="264"/>
      <c r="E186" s="195"/>
      <c r="F186" s="196">
        <f>C185</f>
        <v>0</v>
      </c>
      <c r="G186" s="195"/>
      <c r="H186" s="196">
        <f>I185</f>
        <v>0</v>
      </c>
      <c r="I186" s="265"/>
      <c r="J186" s="266"/>
      <c r="K186" s="267"/>
      <c r="L186" s="268"/>
      <c r="M186" s="268"/>
      <c r="N186" s="264"/>
      <c r="O186" s="226"/>
      <c r="P186" s="227"/>
      <c r="Q186" s="227"/>
      <c r="R186" s="227"/>
      <c r="S186" s="228"/>
      <c r="T186" s="185" t="s">
        <v>210</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f>IF($BE$3="４週",BB186/4,IF($BE$3="暦月",(BB186/($BE$8/7)),""))</f>
        <v>0</v>
      </c>
      <c r="BE186" s="261"/>
      <c r="BF186" s="257"/>
      <c r="BG186" s="258"/>
      <c r="BH186" s="258"/>
      <c r="BI186" s="258"/>
      <c r="BJ186" s="259"/>
    </row>
    <row r="187" spans="2:62" ht="20.25" customHeight="1" x14ac:dyDescent="0.45">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5">
      <c r="B188" s="212"/>
      <c r="C188" s="263"/>
      <c r="D188" s="264"/>
      <c r="E188" s="195"/>
      <c r="F188" s="196">
        <f>C187</f>
        <v>0</v>
      </c>
      <c r="G188" s="195"/>
      <c r="H188" s="196">
        <f>I187</f>
        <v>0</v>
      </c>
      <c r="I188" s="265"/>
      <c r="J188" s="266"/>
      <c r="K188" s="267"/>
      <c r="L188" s="268"/>
      <c r="M188" s="268"/>
      <c r="N188" s="264"/>
      <c r="O188" s="226"/>
      <c r="P188" s="227"/>
      <c r="Q188" s="227"/>
      <c r="R188" s="227"/>
      <c r="S188" s="228"/>
      <c r="T188" s="185" t="s">
        <v>210</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f>IF($BE$3="４週",BB188/4,IF($BE$3="暦月",(BB188/($BE$8/7)),""))</f>
        <v>0</v>
      </c>
      <c r="BE188" s="261"/>
      <c r="BF188" s="257"/>
      <c r="BG188" s="258"/>
      <c r="BH188" s="258"/>
      <c r="BI188" s="258"/>
      <c r="BJ188" s="259"/>
    </row>
    <row r="189" spans="2:62" ht="20.25" customHeight="1" x14ac:dyDescent="0.45">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5">
      <c r="B190" s="212"/>
      <c r="C190" s="263"/>
      <c r="D190" s="264"/>
      <c r="E190" s="195"/>
      <c r="F190" s="196">
        <f>C189</f>
        <v>0</v>
      </c>
      <c r="G190" s="195"/>
      <c r="H190" s="196">
        <f>I189</f>
        <v>0</v>
      </c>
      <c r="I190" s="265"/>
      <c r="J190" s="266"/>
      <c r="K190" s="267"/>
      <c r="L190" s="268"/>
      <c r="M190" s="268"/>
      <c r="N190" s="264"/>
      <c r="O190" s="226"/>
      <c r="P190" s="227"/>
      <c r="Q190" s="227"/>
      <c r="R190" s="227"/>
      <c r="S190" s="228"/>
      <c r="T190" s="185" t="s">
        <v>210</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f>IF($BE$3="４週",BB190/4,IF($BE$3="暦月",(BB190/($BE$8/7)),""))</f>
        <v>0</v>
      </c>
      <c r="BE190" s="261"/>
      <c r="BF190" s="257"/>
      <c r="BG190" s="258"/>
      <c r="BH190" s="258"/>
      <c r="BI190" s="258"/>
      <c r="BJ190" s="259"/>
    </row>
    <row r="191" spans="2:62" ht="20.25" customHeight="1" x14ac:dyDescent="0.45">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5">
      <c r="B192" s="212"/>
      <c r="C192" s="263"/>
      <c r="D192" s="264"/>
      <c r="E192" s="195"/>
      <c r="F192" s="196">
        <f>C191</f>
        <v>0</v>
      </c>
      <c r="G192" s="195"/>
      <c r="H192" s="196">
        <f>I191</f>
        <v>0</v>
      </c>
      <c r="I192" s="265"/>
      <c r="J192" s="266"/>
      <c r="K192" s="267"/>
      <c r="L192" s="268"/>
      <c r="M192" s="268"/>
      <c r="N192" s="264"/>
      <c r="O192" s="226"/>
      <c r="P192" s="227"/>
      <c r="Q192" s="227"/>
      <c r="R192" s="227"/>
      <c r="S192" s="228"/>
      <c r="T192" s="185" t="s">
        <v>210</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f>IF($BE$3="４週",BB192/4,IF($BE$3="暦月",(BB192/($BE$8/7)),""))</f>
        <v>0</v>
      </c>
      <c r="BE192" s="261"/>
      <c r="BF192" s="257"/>
      <c r="BG192" s="258"/>
      <c r="BH192" s="258"/>
      <c r="BI192" s="258"/>
      <c r="BJ192" s="259"/>
    </row>
    <row r="193" spans="2:62" ht="20.25" customHeight="1" x14ac:dyDescent="0.45">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5">
      <c r="B194" s="212"/>
      <c r="C194" s="263"/>
      <c r="D194" s="264"/>
      <c r="E194" s="195"/>
      <c r="F194" s="196">
        <f>C193</f>
        <v>0</v>
      </c>
      <c r="G194" s="195"/>
      <c r="H194" s="196">
        <f>I193</f>
        <v>0</v>
      </c>
      <c r="I194" s="265"/>
      <c r="J194" s="266"/>
      <c r="K194" s="267"/>
      <c r="L194" s="268"/>
      <c r="M194" s="268"/>
      <c r="N194" s="264"/>
      <c r="O194" s="226"/>
      <c r="P194" s="227"/>
      <c r="Q194" s="227"/>
      <c r="R194" s="227"/>
      <c r="S194" s="228"/>
      <c r="T194" s="185" t="s">
        <v>210</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f>IF($BE$3="４週",BB194/4,IF($BE$3="暦月",(BB194/($BE$8/7)),""))</f>
        <v>0</v>
      </c>
      <c r="BE194" s="261"/>
      <c r="BF194" s="257"/>
      <c r="BG194" s="258"/>
      <c r="BH194" s="258"/>
      <c r="BI194" s="258"/>
      <c r="BJ194" s="259"/>
    </row>
    <row r="195" spans="2:62" ht="20.25" customHeight="1" x14ac:dyDescent="0.45">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5">
      <c r="B196" s="212"/>
      <c r="C196" s="263"/>
      <c r="D196" s="264"/>
      <c r="E196" s="195"/>
      <c r="F196" s="196">
        <f>C195</f>
        <v>0</v>
      </c>
      <c r="G196" s="195"/>
      <c r="H196" s="196">
        <f>I195</f>
        <v>0</v>
      </c>
      <c r="I196" s="265"/>
      <c r="J196" s="266"/>
      <c r="K196" s="267"/>
      <c r="L196" s="268"/>
      <c r="M196" s="268"/>
      <c r="N196" s="264"/>
      <c r="O196" s="226"/>
      <c r="P196" s="227"/>
      <c r="Q196" s="227"/>
      <c r="R196" s="227"/>
      <c r="S196" s="228"/>
      <c r="T196" s="185" t="s">
        <v>210</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f>IF($BE$3="４週",BB196/4,IF($BE$3="暦月",(BB196/($BE$8/7)),""))</f>
        <v>0</v>
      </c>
      <c r="BE196" s="261"/>
      <c r="BF196" s="257"/>
      <c r="BG196" s="258"/>
      <c r="BH196" s="258"/>
      <c r="BI196" s="258"/>
      <c r="BJ196" s="259"/>
    </row>
    <row r="197" spans="2:62" ht="20.25" customHeight="1" x14ac:dyDescent="0.45">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5">
      <c r="B198" s="212"/>
      <c r="C198" s="263"/>
      <c r="D198" s="264"/>
      <c r="E198" s="195"/>
      <c r="F198" s="196">
        <f>C197</f>
        <v>0</v>
      </c>
      <c r="G198" s="195"/>
      <c r="H198" s="196">
        <f>I197</f>
        <v>0</v>
      </c>
      <c r="I198" s="265"/>
      <c r="J198" s="266"/>
      <c r="K198" s="267"/>
      <c r="L198" s="268"/>
      <c r="M198" s="268"/>
      <c r="N198" s="264"/>
      <c r="O198" s="226"/>
      <c r="P198" s="227"/>
      <c r="Q198" s="227"/>
      <c r="R198" s="227"/>
      <c r="S198" s="228"/>
      <c r="T198" s="185" t="s">
        <v>210</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f>IF($BE$3="４週",BB198/4,IF($BE$3="暦月",(BB198/($BE$8/7)),""))</f>
        <v>0</v>
      </c>
      <c r="BE198" s="261"/>
      <c r="BF198" s="257"/>
      <c r="BG198" s="258"/>
      <c r="BH198" s="258"/>
      <c r="BI198" s="258"/>
      <c r="BJ198" s="259"/>
    </row>
    <row r="199" spans="2:62" ht="20.25" customHeight="1" x14ac:dyDescent="0.45">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5">
      <c r="B200" s="212"/>
      <c r="C200" s="263"/>
      <c r="D200" s="264"/>
      <c r="E200" s="195"/>
      <c r="F200" s="196">
        <f>C199</f>
        <v>0</v>
      </c>
      <c r="G200" s="195"/>
      <c r="H200" s="196">
        <f>I199</f>
        <v>0</v>
      </c>
      <c r="I200" s="265"/>
      <c r="J200" s="266"/>
      <c r="K200" s="267"/>
      <c r="L200" s="268"/>
      <c r="M200" s="268"/>
      <c r="N200" s="264"/>
      <c r="O200" s="226"/>
      <c r="P200" s="227"/>
      <c r="Q200" s="227"/>
      <c r="R200" s="227"/>
      <c r="S200" s="228"/>
      <c r="T200" s="185" t="s">
        <v>210</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f>IF($BE$3="４週",BB200/4,IF($BE$3="暦月",(BB200/($BE$8/7)),""))</f>
        <v>0</v>
      </c>
      <c r="BE200" s="261"/>
      <c r="BF200" s="257"/>
      <c r="BG200" s="258"/>
      <c r="BH200" s="258"/>
      <c r="BI200" s="258"/>
      <c r="BJ200" s="259"/>
    </row>
    <row r="201" spans="2:62" ht="20.25" customHeight="1" x14ac:dyDescent="0.45">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5">
      <c r="B202" s="212"/>
      <c r="C202" s="263"/>
      <c r="D202" s="264"/>
      <c r="E202" s="195"/>
      <c r="F202" s="196">
        <f>C201</f>
        <v>0</v>
      </c>
      <c r="G202" s="195"/>
      <c r="H202" s="196">
        <f>I201</f>
        <v>0</v>
      </c>
      <c r="I202" s="265"/>
      <c r="J202" s="266"/>
      <c r="K202" s="267"/>
      <c r="L202" s="268"/>
      <c r="M202" s="268"/>
      <c r="N202" s="264"/>
      <c r="O202" s="226"/>
      <c r="P202" s="227"/>
      <c r="Q202" s="227"/>
      <c r="R202" s="227"/>
      <c r="S202" s="228"/>
      <c r="T202" s="185" t="s">
        <v>210</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f>IF($BE$3="４週",BB202/4,IF($BE$3="暦月",(BB202/($BE$8/7)),""))</f>
        <v>0</v>
      </c>
      <c r="BE202" s="261"/>
      <c r="BF202" s="257"/>
      <c r="BG202" s="258"/>
      <c r="BH202" s="258"/>
      <c r="BI202" s="258"/>
      <c r="BJ202" s="259"/>
    </row>
    <row r="203" spans="2:62" ht="20.25" customHeight="1" x14ac:dyDescent="0.45">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5">
      <c r="B204" s="212"/>
      <c r="C204" s="263"/>
      <c r="D204" s="264"/>
      <c r="E204" s="195"/>
      <c r="F204" s="196">
        <f>C203</f>
        <v>0</v>
      </c>
      <c r="G204" s="195"/>
      <c r="H204" s="196">
        <f>I203</f>
        <v>0</v>
      </c>
      <c r="I204" s="265"/>
      <c r="J204" s="266"/>
      <c r="K204" s="267"/>
      <c r="L204" s="268"/>
      <c r="M204" s="268"/>
      <c r="N204" s="264"/>
      <c r="O204" s="226"/>
      <c r="P204" s="227"/>
      <c r="Q204" s="227"/>
      <c r="R204" s="227"/>
      <c r="S204" s="228"/>
      <c r="T204" s="185" t="s">
        <v>210</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f>IF($BE$3="４週",BB204/4,IF($BE$3="暦月",(BB204/($BE$8/7)),""))</f>
        <v>0</v>
      </c>
      <c r="BE204" s="261"/>
      <c r="BF204" s="257"/>
      <c r="BG204" s="258"/>
      <c r="BH204" s="258"/>
      <c r="BI204" s="258"/>
      <c r="BJ204" s="259"/>
    </row>
    <row r="205" spans="2:62" ht="20.25" customHeight="1" x14ac:dyDescent="0.45">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5">
      <c r="B206" s="212"/>
      <c r="C206" s="263"/>
      <c r="D206" s="264"/>
      <c r="E206" s="195"/>
      <c r="F206" s="196">
        <f>C205</f>
        <v>0</v>
      </c>
      <c r="G206" s="195"/>
      <c r="H206" s="196">
        <f>I205</f>
        <v>0</v>
      </c>
      <c r="I206" s="265"/>
      <c r="J206" s="266"/>
      <c r="K206" s="267"/>
      <c r="L206" s="268"/>
      <c r="M206" s="268"/>
      <c r="N206" s="264"/>
      <c r="O206" s="226"/>
      <c r="P206" s="227"/>
      <c r="Q206" s="227"/>
      <c r="R206" s="227"/>
      <c r="S206" s="228"/>
      <c r="T206" s="185" t="s">
        <v>210</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f>IF($BE$3="４週",BB206/4,IF($BE$3="暦月",(BB206/($BE$8/7)),""))</f>
        <v>0</v>
      </c>
      <c r="BE206" s="261"/>
      <c r="BF206" s="257"/>
      <c r="BG206" s="258"/>
      <c r="BH206" s="258"/>
      <c r="BI206" s="258"/>
      <c r="BJ206" s="259"/>
    </row>
    <row r="207" spans="2:62" ht="20.25" customHeight="1" x14ac:dyDescent="0.45">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5">
      <c r="B208" s="212"/>
      <c r="C208" s="263"/>
      <c r="D208" s="264"/>
      <c r="E208" s="195"/>
      <c r="F208" s="196">
        <f>C207</f>
        <v>0</v>
      </c>
      <c r="G208" s="195"/>
      <c r="H208" s="196">
        <f>I207</f>
        <v>0</v>
      </c>
      <c r="I208" s="265"/>
      <c r="J208" s="266"/>
      <c r="K208" s="267"/>
      <c r="L208" s="268"/>
      <c r="M208" s="268"/>
      <c r="N208" s="264"/>
      <c r="O208" s="226"/>
      <c r="P208" s="227"/>
      <c r="Q208" s="227"/>
      <c r="R208" s="227"/>
      <c r="S208" s="228"/>
      <c r="T208" s="185" t="s">
        <v>210</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f>IF($BE$3="４週",BB208/4,IF($BE$3="暦月",(BB208/($BE$8/7)),""))</f>
        <v>0</v>
      </c>
      <c r="BE208" s="261"/>
      <c r="BF208" s="257"/>
      <c r="BG208" s="258"/>
      <c r="BH208" s="258"/>
      <c r="BI208" s="258"/>
      <c r="BJ208" s="259"/>
    </row>
    <row r="209" spans="2:62" ht="20.25" customHeight="1" x14ac:dyDescent="0.45">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5">
      <c r="B210" s="212"/>
      <c r="C210" s="263"/>
      <c r="D210" s="264"/>
      <c r="E210" s="195"/>
      <c r="F210" s="196">
        <f>C209</f>
        <v>0</v>
      </c>
      <c r="G210" s="195"/>
      <c r="H210" s="196">
        <f>I209</f>
        <v>0</v>
      </c>
      <c r="I210" s="265"/>
      <c r="J210" s="266"/>
      <c r="K210" s="267"/>
      <c r="L210" s="268"/>
      <c r="M210" s="268"/>
      <c r="N210" s="264"/>
      <c r="O210" s="226"/>
      <c r="P210" s="227"/>
      <c r="Q210" s="227"/>
      <c r="R210" s="227"/>
      <c r="S210" s="228"/>
      <c r="T210" s="185" t="s">
        <v>210</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f>IF($BE$3="４週",BB210/4,IF($BE$3="暦月",(BB210/($BE$8/7)),""))</f>
        <v>0</v>
      </c>
      <c r="BE210" s="261"/>
      <c r="BF210" s="257"/>
      <c r="BG210" s="258"/>
      <c r="BH210" s="258"/>
      <c r="BI210" s="258"/>
      <c r="BJ210" s="259"/>
    </row>
    <row r="211" spans="2:62" ht="20.25" customHeight="1" x14ac:dyDescent="0.45">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5">
      <c r="B212" s="212"/>
      <c r="C212" s="263"/>
      <c r="D212" s="264"/>
      <c r="E212" s="195"/>
      <c r="F212" s="196">
        <f>C211</f>
        <v>0</v>
      </c>
      <c r="G212" s="195"/>
      <c r="H212" s="196">
        <f>I211</f>
        <v>0</v>
      </c>
      <c r="I212" s="265"/>
      <c r="J212" s="266"/>
      <c r="K212" s="267"/>
      <c r="L212" s="268"/>
      <c r="M212" s="268"/>
      <c r="N212" s="264"/>
      <c r="O212" s="226"/>
      <c r="P212" s="227"/>
      <c r="Q212" s="227"/>
      <c r="R212" s="227"/>
      <c r="S212" s="228"/>
      <c r="T212" s="185" t="s">
        <v>210</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f>IF($BE$3="４週",BB212/4,IF($BE$3="暦月",(BB212/($BE$8/7)),""))</f>
        <v>0</v>
      </c>
      <c r="BE212" s="261"/>
      <c r="BF212" s="257"/>
      <c r="BG212" s="258"/>
      <c r="BH212" s="258"/>
      <c r="BI212" s="258"/>
      <c r="BJ212" s="259"/>
    </row>
    <row r="213" spans="2:62" ht="20.25" customHeight="1" x14ac:dyDescent="0.45">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5">
      <c r="B214" s="212"/>
      <c r="C214" s="263"/>
      <c r="D214" s="264"/>
      <c r="E214" s="195"/>
      <c r="F214" s="196">
        <f>C213</f>
        <v>0</v>
      </c>
      <c r="G214" s="195"/>
      <c r="H214" s="196">
        <f>I213</f>
        <v>0</v>
      </c>
      <c r="I214" s="265"/>
      <c r="J214" s="266"/>
      <c r="K214" s="267"/>
      <c r="L214" s="268"/>
      <c r="M214" s="268"/>
      <c r="N214" s="264"/>
      <c r="O214" s="226"/>
      <c r="P214" s="227"/>
      <c r="Q214" s="227"/>
      <c r="R214" s="227"/>
      <c r="S214" s="228"/>
      <c r="T214" s="185" t="s">
        <v>210</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f>IF($BE$3="４週",BB214/4,IF($BE$3="暦月",(BB214/($BE$8/7)),""))</f>
        <v>0</v>
      </c>
      <c r="BE214" s="261"/>
      <c r="BF214" s="257"/>
      <c r="BG214" s="258"/>
      <c r="BH214" s="258"/>
      <c r="BI214" s="258"/>
      <c r="BJ214" s="259"/>
    </row>
    <row r="215" spans="2:62" ht="20.25" customHeight="1" x14ac:dyDescent="0.45">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210</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f>IF($BE$3="４週",BB216/4,IF($BE$3="暦月",(BB216/($BE$8/7)),""))</f>
        <v>0</v>
      </c>
      <c r="BE216" s="307"/>
      <c r="BF216" s="303"/>
      <c r="BG216" s="304"/>
      <c r="BH216" s="304"/>
      <c r="BI216" s="304"/>
      <c r="BJ216" s="305"/>
    </row>
    <row r="217" spans="2:62" ht="20.25" customHeight="1" x14ac:dyDescent="0.45">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5">
      <c r="B218" s="48"/>
      <c r="C218" s="68"/>
      <c r="D218" s="68"/>
      <c r="E218" s="68"/>
      <c r="F218" s="68"/>
      <c r="G218" s="68"/>
      <c r="H218" s="68"/>
      <c r="I218" s="123"/>
      <c r="J218" s="124" t="s">
        <v>260</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5">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5">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5">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5">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5">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5">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5">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5">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5">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5">
      <c r="B228" s="48"/>
      <c r="C228" s="68"/>
      <c r="D228" s="68"/>
      <c r="E228" s="68"/>
      <c r="F228" s="68"/>
      <c r="G228" s="68"/>
      <c r="H228" s="68"/>
      <c r="I228" s="123"/>
      <c r="J228" s="123"/>
      <c r="K228" s="125" t="s">
        <v>127</v>
      </c>
      <c r="L228" s="124"/>
      <c r="M228" s="124"/>
      <c r="N228" s="124"/>
      <c r="O228" s="124"/>
      <c r="P228" s="124"/>
      <c r="Q228" s="159" t="s">
        <v>199</v>
      </c>
      <c r="R228" s="280" t="s">
        <v>200</v>
      </c>
      <c r="S228" s="281"/>
      <c r="T228" s="136"/>
      <c r="U228" s="136"/>
      <c r="V228" s="124"/>
      <c r="W228" s="124"/>
      <c r="X228" s="124"/>
      <c r="Y228" s="126"/>
      <c r="Z228" s="126"/>
      <c r="AA228" s="125" t="s">
        <v>127</v>
      </c>
      <c r="AB228" s="124"/>
      <c r="AC228" s="124"/>
      <c r="AD228" s="124"/>
      <c r="AE228" s="124"/>
      <c r="AF228" s="124"/>
      <c r="AG228" s="159" t="s">
        <v>199</v>
      </c>
      <c r="AH228" s="282" t="str">
        <f>R228</f>
        <v>週</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5">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5">
      <c r="B230" s="48"/>
      <c r="C230" s="68"/>
      <c r="D230" s="68"/>
      <c r="E230" s="68"/>
      <c r="F230" s="68"/>
      <c r="G230" s="68"/>
      <c r="H230" s="68"/>
      <c r="I230" s="123"/>
      <c r="J230" s="123"/>
      <c r="K230" s="124" t="str">
        <f>IF($R$228="週","対象時間数（週平均）","対象時間数（当月合計）")</f>
        <v>対象時間数（週平均）</v>
      </c>
      <c r="L230" s="124"/>
      <c r="M230" s="124"/>
      <c r="N230" s="124"/>
      <c r="O230" s="124"/>
      <c r="P230" s="124" t="str">
        <f>IF($R$228="週","週に勤務すべき時間数","当月に勤務すべき時間数")</f>
        <v>週に勤務すべき時間数</v>
      </c>
      <c r="Q230" s="124"/>
      <c r="R230" s="124"/>
      <c r="S230" s="124"/>
      <c r="T230" s="125"/>
      <c r="U230" s="124" t="s">
        <v>130</v>
      </c>
      <c r="V230" s="124"/>
      <c r="W230" s="124"/>
      <c r="X230" s="124"/>
      <c r="Y230" s="126"/>
      <c r="Z230" s="126"/>
      <c r="AA230" s="124" t="str">
        <f>IF(AH228="週","対象時間数（週平均）","対象時間数（当月合計）")</f>
        <v>対象時間数（週平均）</v>
      </c>
      <c r="AB230" s="124"/>
      <c r="AC230" s="124"/>
      <c r="AD230" s="124"/>
      <c r="AE230" s="124"/>
      <c r="AF230" s="124" t="str">
        <f>IF($AH$228="週","週に勤務すべき時間数","当月に勤務すべき時間数")</f>
        <v>週に勤務すべき時間数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5">
      <c r="I231" s="2"/>
      <c r="J231" s="2"/>
      <c r="K231" s="279">
        <f>IF($R$228="週",T226,R226)</f>
        <v>0</v>
      </c>
      <c r="L231" s="279"/>
      <c r="M231" s="279"/>
      <c r="N231" s="279"/>
      <c r="O231" s="205" t="s">
        <v>131</v>
      </c>
      <c r="P231" s="269">
        <f>IF($R$228="週",$BA$6,$BE$6)</f>
        <v>40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40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5">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5">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5">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5">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5">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5"/>
    <row r="238" spans="2:62" ht="20.25" customHeight="1" x14ac:dyDescent="0.45"/>
    <row r="239" spans="2:62" ht="20.25" customHeight="1" x14ac:dyDescent="0.45"/>
    <row r="240" spans="2:62" ht="20.25" customHeight="1" x14ac:dyDescent="0.45"/>
    <row r="241" ht="20.25" customHeight="1" x14ac:dyDescent="0.45"/>
    <row r="242" ht="20.25" customHeight="1" x14ac:dyDescent="0.45"/>
    <row r="243" ht="20.25" customHeight="1" x14ac:dyDescent="0.45"/>
    <row r="244" ht="20.25" customHeight="1" x14ac:dyDescent="0.45"/>
    <row r="245" ht="20.25" customHeight="1" x14ac:dyDescent="0.45"/>
    <row r="246" ht="20.25" customHeight="1" x14ac:dyDescent="0.45"/>
    <row r="247" ht="20.25" customHeight="1" x14ac:dyDescent="0.45"/>
    <row r="248" ht="20.25" customHeight="1" x14ac:dyDescent="0.45"/>
    <row r="249" ht="20.25" customHeight="1" x14ac:dyDescent="0.45"/>
    <row r="250" ht="20.25" customHeight="1" x14ac:dyDescent="0.45"/>
    <row r="251" ht="20.25" customHeight="1" x14ac:dyDescent="0.45"/>
    <row r="252" ht="20.25" customHeight="1" x14ac:dyDescent="0.45"/>
    <row r="253" ht="20.25" customHeight="1" x14ac:dyDescent="0.45"/>
    <row r="254" ht="20.25" customHeight="1" x14ac:dyDescent="0.45"/>
    <row r="255" ht="20.25" customHeight="1" x14ac:dyDescent="0.45"/>
    <row r="256" ht="20.25" customHeight="1" x14ac:dyDescent="0.45"/>
    <row r="283" spans="1:59" x14ac:dyDescent="0.45">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5">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5">
      <c r="A285" s="11"/>
      <c r="B285" s="11"/>
      <c r="C285" s="14"/>
      <c r="D285" s="14"/>
      <c r="E285" s="14"/>
      <c r="F285" s="14"/>
      <c r="G285" s="14"/>
      <c r="H285" s="14"/>
      <c r="I285" s="14"/>
      <c r="J285" s="14"/>
      <c r="K285" s="12"/>
      <c r="L285" s="12"/>
      <c r="M285" s="11"/>
      <c r="N285" s="11"/>
      <c r="O285" s="11"/>
      <c r="P285" s="11"/>
      <c r="Q285" s="11"/>
      <c r="R285" s="11"/>
    </row>
    <row r="286" spans="1:59" x14ac:dyDescent="0.45">
      <c r="A286" s="11"/>
      <c r="B286" s="11"/>
      <c r="C286" s="14"/>
      <c r="D286" s="14"/>
      <c r="E286" s="14"/>
      <c r="F286" s="14"/>
      <c r="G286" s="14"/>
      <c r="H286" s="14"/>
      <c r="I286" s="14"/>
      <c r="J286" s="14"/>
      <c r="K286" s="12"/>
      <c r="L286" s="12"/>
      <c r="M286" s="11"/>
      <c r="N286" s="11"/>
      <c r="O286" s="11"/>
      <c r="P286" s="11"/>
      <c r="Q286" s="11"/>
      <c r="R286" s="11"/>
    </row>
    <row r="287" spans="1:59" x14ac:dyDescent="0.45">
      <c r="C287" s="3"/>
      <c r="D287" s="3"/>
      <c r="E287" s="3"/>
      <c r="F287" s="3"/>
      <c r="G287" s="3"/>
      <c r="H287" s="3"/>
      <c r="I287" s="3"/>
      <c r="J287" s="3"/>
    </row>
    <row r="288" spans="1:59" x14ac:dyDescent="0.45">
      <c r="C288" s="3"/>
      <c r="D288" s="3"/>
      <c r="E288" s="3"/>
      <c r="F288" s="3"/>
      <c r="G288" s="3"/>
      <c r="H288" s="3"/>
      <c r="I288" s="3"/>
      <c r="J288" s="3"/>
    </row>
    <row r="289" spans="3:10" x14ac:dyDescent="0.45">
      <c r="C289" s="3"/>
      <c r="D289" s="3"/>
      <c r="E289" s="3"/>
      <c r="F289" s="3"/>
      <c r="G289" s="3"/>
      <c r="H289" s="3"/>
      <c r="I289" s="3"/>
      <c r="J289" s="3"/>
    </row>
    <row r="290" spans="3:10" x14ac:dyDescent="0.45">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W230:Z230 AO230:BA230">
    <cfRule type="expression" dxfId="208" priority="208">
      <formula>OR(#REF!=$B217,#REF!=$B217)</formula>
    </cfRule>
  </conditionalFormatting>
  <conditionalFormatting sqref="Z220 W220:X220 W229:Z229 AO229:BA229 AO220:BA220">
    <cfRule type="expression" dxfId="207" priority="209">
      <formula>OR(#REF!=$B218,#REF!=$B218)</formula>
    </cfRule>
  </conditionalFormatting>
  <conditionalFormatting sqref="AM230:AN230">
    <cfRule type="expression" dxfId="206" priority="206">
      <formula>OR(#REF!=$B217,#REF!=$B217)</formula>
    </cfRule>
  </conditionalFormatting>
  <conditionalFormatting sqref="AM220:AN220 AM229:AN229">
    <cfRule type="expression" dxfId="205" priority="207">
      <formula>OR(#REF!=$B218,#REF!=$B218)</formula>
    </cfRule>
  </conditionalFormatting>
  <conditionalFormatting sqref="BB18:BE18">
    <cfRule type="expression" dxfId="204" priority="205">
      <formula>INDIRECT(ADDRESS(ROW(),COLUMN()))=TRUNC(INDIRECT(ADDRESS(ROW(),COLUMN())))</formula>
    </cfRule>
  </conditionalFormatting>
  <conditionalFormatting sqref="BB20:BE20">
    <cfRule type="expression" dxfId="203" priority="204">
      <formula>INDIRECT(ADDRESS(ROW(),COLUMN()))=TRUNC(INDIRECT(ADDRESS(ROW(),COLUMN())))</formula>
    </cfRule>
  </conditionalFormatting>
  <conditionalFormatting sqref="BB22:BE22">
    <cfRule type="expression" dxfId="202" priority="203">
      <formula>INDIRECT(ADDRESS(ROW(),COLUMN()))=TRUNC(INDIRECT(ADDRESS(ROW(),COLUMN())))</formula>
    </cfRule>
  </conditionalFormatting>
  <conditionalFormatting sqref="BB24:BE24">
    <cfRule type="expression" dxfId="201" priority="202">
      <formula>INDIRECT(ADDRESS(ROW(),COLUMN()))=TRUNC(INDIRECT(ADDRESS(ROW(),COLUMN())))</formula>
    </cfRule>
  </conditionalFormatting>
  <conditionalFormatting sqref="BB26:BE26">
    <cfRule type="expression" dxfId="200" priority="201">
      <formula>INDIRECT(ADDRESS(ROW(),COLUMN()))=TRUNC(INDIRECT(ADDRESS(ROW(),COLUMN())))</formula>
    </cfRule>
  </conditionalFormatting>
  <conditionalFormatting sqref="BB28:BE28">
    <cfRule type="expression" dxfId="199" priority="200">
      <formula>INDIRECT(ADDRESS(ROW(),COLUMN()))=TRUNC(INDIRECT(ADDRESS(ROW(),COLUMN())))</formula>
    </cfRule>
  </conditionalFormatting>
  <conditionalFormatting sqref="BB30:BE30">
    <cfRule type="expression" dxfId="198" priority="199">
      <formula>INDIRECT(ADDRESS(ROW(),COLUMN()))=TRUNC(INDIRECT(ADDRESS(ROW(),COLUMN())))</formula>
    </cfRule>
  </conditionalFormatting>
  <conditionalFormatting sqref="BB32:BE32">
    <cfRule type="expression" dxfId="197" priority="198">
      <formula>INDIRECT(ADDRESS(ROW(),COLUMN()))=TRUNC(INDIRECT(ADDRESS(ROW(),COLUMN())))</formula>
    </cfRule>
  </conditionalFormatting>
  <conditionalFormatting sqref="BB34:BE34">
    <cfRule type="expression" dxfId="196" priority="197">
      <formula>INDIRECT(ADDRESS(ROW(),COLUMN()))=TRUNC(INDIRECT(ADDRESS(ROW(),COLUMN())))</formula>
    </cfRule>
  </conditionalFormatting>
  <conditionalFormatting sqref="BB36:BE36">
    <cfRule type="expression" dxfId="195" priority="196">
      <formula>INDIRECT(ADDRESS(ROW(),COLUMN()))=TRUNC(INDIRECT(ADDRESS(ROW(),COLUMN())))</formula>
    </cfRule>
  </conditionalFormatting>
  <conditionalFormatting sqref="BB38:BE38">
    <cfRule type="expression" dxfId="194" priority="195">
      <formula>INDIRECT(ADDRESS(ROW(),COLUMN()))=TRUNC(INDIRECT(ADDRESS(ROW(),COLUMN())))</formula>
    </cfRule>
  </conditionalFormatting>
  <conditionalFormatting sqref="BB40:BE40">
    <cfRule type="expression" dxfId="193" priority="194">
      <formula>INDIRECT(ADDRESS(ROW(),COLUMN()))=TRUNC(INDIRECT(ADDRESS(ROW(),COLUMN())))</formula>
    </cfRule>
  </conditionalFormatting>
  <conditionalFormatting sqref="BB42:BE42">
    <cfRule type="expression" dxfId="192" priority="193">
      <formula>INDIRECT(ADDRESS(ROW(),COLUMN()))=TRUNC(INDIRECT(ADDRESS(ROW(),COLUMN())))</formula>
    </cfRule>
  </conditionalFormatting>
  <conditionalFormatting sqref="BB44:BE44">
    <cfRule type="expression" dxfId="191" priority="192">
      <formula>INDIRECT(ADDRESS(ROW(),COLUMN()))=TRUNC(INDIRECT(ADDRESS(ROW(),COLUMN())))</formula>
    </cfRule>
  </conditionalFormatting>
  <conditionalFormatting sqref="BB46:BE46">
    <cfRule type="expression" dxfId="190" priority="191">
      <formula>INDIRECT(ADDRESS(ROW(),COLUMN()))=TRUNC(INDIRECT(ADDRESS(ROW(),COLUMN())))</formula>
    </cfRule>
  </conditionalFormatting>
  <conditionalFormatting sqref="BB48:BE48">
    <cfRule type="expression" dxfId="189" priority="190">
      <formula>INDIRECT(ADDRESS(ROW(),COLUMN()))=TRUNC(INDIRECT(ADDRESS(ROW(),COLUMN())))</formula>
    </cfRule>
  </conditionalFormatting>
  <conditionalFormatting sqref="BB50:BE50">
    <cfRule type="expression" dxfId="188" priority="189">
      <formula>INDIRECT(ADDRESS(ROW(),COLUMN()))=TRUNC(INDIRECT(ADDRESS(ROW(),COLUMN())))</formula>
    </cfRule>
  </conditionalFormatting>
  <conditionalFormatting sqref="BB52:BE52">
    <cfRule type="expression" dxfId="187" priority="188">
      <formula>INDIRECT(ADDRESS(ROW(),COLUMN()))=TRUNC(INDIRECT(ADDRESS(ROW(),COLUMN())))</formula>
    </cfRule>
  </conditionalFormatting>
  <conditionalFormatting sqref="BB54:BE54">
    <cfRule type="expression" dxfId="186" priority="187">
      <formula>INDIRECT(ADDRESS(ROW(),COLUMN()))=TRUNC(INDIRECT(ADDRESS(ROW(),COLUMN())))</formula>
    </cfRule>
  </conditionalFormatting>
  <conditionalFormatting sqref="BB56:BE56">
    <cfRule type="expression" dxfId="185" priority="186">
      <formula>INDIRECT(ADDRESS(ROW(),COLUMN()))=TRUNC(INDIRECT(ADDRESS(ROW(),COLUMN())))</formula>
    </cfRule>
  </conditionalFormatting>
  <conditionalFormatting sqref="BB58:BE58">
    <cfRule type="expression" dxfId="184" priority="185">
      <formula>INDIRECT(ADDRESS(ROW(),COLUMN()))=TRUNC(INDIRECT(ADDRESS(ROW(),COLUMN())))</formula>
    </cfRule>
  </conditionalFormatting>
  <conditionalFormatting sqref="BB60:BE60">
    <cfRule type="expression" dxfId="183" priority="184">
      <formula>INDIRECT(ADDRESS(ROW(),COLUMN()))=TRUNC(INDIRECT(ADDRESS(ROW(),COLUMN())))</formula>
    </cfRule>
  </conditionalFormatting>
  <conditionalFormatting sqref="BB62:BE62">
    <cfRule type="expression" dxfId="182" priority="183">
      <formula>INDIRECT(ADDRESS(ROW(),COLUMN()))=TRUNC(INDIRECT(ADDRESS(ROW(),COLUMN())))</formula>
    </cfRule>
  </conditionalFormatting>
  <conditionalFormatting sqref="BB64:BE64">
    <cfRule type="expression" dxfId="181" priority="182">
      <formula>INDIRECT(ADDRESS(ROW(),COLUMN()))=TRUNC(INDIRECT(ADDRESS(ROW(),COLUMN())))</formula>
    </cfRule>
  </conditionalFormatting>
  <conditionalFormatting sqref="BB66:BE66">
    <cfRule type="expression" dxfId="180" priority="181">
      <formula>INDIRECT(ADDRESS(ROW(),COLUMN()))=TRUNC(INDIRECT(ADDRESS(ROW(),COLUMN())))</formula>
    </cfRule>
  </conditionalFormatting>
  <conditionalFormatting sqref="BB68:BE68">
    <cfRule type="expression" dxfId="179" priority="180">
      <formula>INDIRECT(ADDRESS(ROW(),COLUMN()))=TRUNC(INDIRECT(ADDRESS(ROW(),COLUMN())))</formula>
    </cfRule>
  </conditionalFormatting>
  <conditionalFormatting sqref="BB70:BE70">
    <cfRule type="expression" dxfId="178" priority="179">
      <formula>INDIRECT(ADDRESS(ROW(),COLUMN()))=TRUNC(INDIRECT(ADDRESS(ROW(),COLUMN())))</formula>
    </cfRule>
  </conditionalFormatting>
  <conditionalFormatting sqref="BB72:BE72">
    <cfRule type="expression" dxfId="177" priority="178">
      <formula>INDIRECT(ADDRESS(ROW(),COLUMN()))=TRUNC(INDIRECT(ADDRESS(ROW(),COLUMN())))</formula>
    </cfRule>
  </conditionalFormatting>
  <conditionalFormatting sqref="BB74:BE74">
    <cfRule type="expression" dxfId="176" priority="177">
      <formula>INDIRECT(ADDRESS(ROW(),COLUMN()))=TRUNC(INDIRECT(ADDRESS(ROW(),COLUMN())))</formula>
    </cfRule>
  </conditionalFormatting>
  <conditionalFormatting sqref="AC226:AN226 AG222:AN225">
    <cfRule type="expression" dxfId="175" priority="175">
      <formula>INDIRECT(ADDRESS(ROW(),COLUMN()))=TRUNC(INDIRECT(ADDRESS(ROW(),COLUMN())))</formula>
    </cfRule>
  </conditionalFormatting>
  <conditionalFormatting sqref="M222:X226">
    <cfRule type="expression" dxfId="174" priority="176">
      <formula>INDIRECT(ADDRESS(ROW(),COLUMN()))=TRUNC(INDIRECT(ADDRESS(ROW(),COLUMN())))</formula>
    </cfRule>
  </conditionalFormatting>
  <conditionalFormatting sqref="K231:N231">
    <cfRule type="expression" dxfId="173" priority="174">
      <formula>INDIRECT(ADDRESS(ROW(),COLUMN()))=TRUNC(INDIRECT(ADDRESS(ROW(),COLUMN())))</formula>
    </cfRule>
  </conditionalFormatting>
  <conditionalFormatting sqref="AA231:AD231">
    <cfRule type="expression" dxfId="172" priority="173">
      <formula>INDIRECT(ADDRESS(ROW(),COLUMN()))=TRUNC(INDIRECT(ADDRESS(ROW(),COLUMN())))</formula>
    </cfRule>
  </conditionalFormatting>
  <conditionalFormatting sqref="AC222:AF225">
    <cfRule type="expression" dxfId="171" priority="172">
      <formula>INDIRECT(ADDRESS(ROW(),COLUMN()))=TRUNC(INDIRECT(ADDRESS(ROW(),COLUMN())))</formula>
    </cfRule>
  </conditionalFormatting>
  <conditionalFormatting sqref="W18:BA18">
    <cfRule type="expression" dxfId="170" priority="170">
      <formula>INDIRECT(ADDRESS(ROW(),COLUMN()))=TRUNC(INDIRECT(ADDRESS(ROW(),COLUMN())))</formula>
    </cfRule>
  </conditionalFormatting>
  <conditionalFormatting sqref="W20:BA20">
    <cfRule type="expression" dxfId="169" priority="171">
      <formula>INDIRECT(ADDRESS(ROW(),COLUMN()))=TRUNC(INDIRECT(ADDRESS(ROW(),COLUMN())))</formula>
    </cfRule>
  </conditionalFormatting>
  <conditionalFormatting sqref="W188:BA188">
    <cfRule type="expression" dxfId="168" priority="29">
      <formula>INDIRECT(ADDRESS(ROW(),COLUMN()))=TRUNC(INDIRECT(ADDRESS(ROW(),COLUMN())))</formula>
    </cfRule>
  </conditionalFormatting>
  <conditionalFormatting sqref="W22:BA22">
    <cfRule type="expression" dxfId="167" priority="169">
      <formula>INDIRECT(ADDRESS(ROW(),COLUMN()))=TRUNC(INDIRECT(ADDRESS(ROW(),COLUMN())))</formula>
    </cfRule>
  </conditionalFormatting>
  <conditionalFormatting sqref="W24:BA24">
    <cfRule type="expression" dxfId="166" priority="168">
      <formula>INDIRECT(ADDRESS(ROW(),COLUMN()))=TRUNC(INDIRECT(ADDRESS(ROW(),COLUMN())))</formula>
    </cfRule>
  </conditionalFormatting>
  <conditionalFormatting sqref="W26:BA26">
    <cfRule type="expression" dxfId="165" priority="167">
      <formula>INDIRECT(ADDRESS(ROW(),COLUMN()))=TRUNC(INDIRECT(ADDRESS(ROW(),COLUMN())))</formula>
    </cfRule>
  </conditionalFormatting>
  <conditionalFormatting sqref="W28:BA28">
    <cfRule type="expression" dxfId="164" priority="166">
      <formula>INDIRECT(ADDRESS(ROW(),COLUMN()))=TRUNC(INDIRECT(ADDRESS(ROW(),COLUMN())))</formula>
    </cfRule>
  </conditionalFormatting>
  <conditionalFormatting sqref="W30:BA30">
    <cfRule type="expression" dxfId="163" priority="165">
      <formula>INDIRECT(ADDRESS(ROW(),COLUMN()))=TRUNC(INDIRECT(ADDRESS(ROW(),COLUMN())))</formula>
    </cfRule>
  </conditionalFormatting>
  <conditionalFormatting sqref="W32:BA32">
    <cfRule type="expression" dxfId="162" priority="164">
      <formula>INDIRECT(ADDRESS(ROW(),COLUMN()))=TRUNC(INDIRECT(ADDRESS(ROW(),COLUMN())))</formula>
    </cfRule>
  </conditionalFormatting>
  <conditionalFormatting sqref="W34:BA34">
    <cfRule type="expression" dxfId="161" priority="163">
      <formula>INDIRECT(ADDRESS(ROW(),COLUMN()))=TRUNC(INDIRECT(ADDRESS(ROW(),COLUMN())))</formula>
    </cfRule>
  </conditionalFormatting>
  <conditionalFormatting sqref="W36:BA36">
    <cfRule type="expression" dxfId="160" priority="162">
      <formula>INDIRECT(ADDRESS(ROW(),COLUMN()))=TRUNC(INDIRECT(ADDRESS(ROW(),COLUMN())))</formula>
    </cfRule>
  </conditionalFormatting>
  <conditionalFormatting sqref="W38:BA38">
    <cfRule type="expression" dxfId="159" priority="161">
      <formula>INDIRECT(ADDRESS(ROW(),COLUMN()))=TRUNC(INDIRECT(ADDRESS(ROW(),COLUMN())))</formula>
    </cfRule>
  </conditionalFormatting>
  <conditionalFormatting sqref="W40:BA40">
    <cfRule type="expression" dxfId="158" priority="160">
      <formula>INDIRECT(ADDRESS(ROW(),COLUMN()))=TRUNC(INDIRECT(ADDRESS(ROW(),COLUMN())))</formula>
    </cfRule>
  </conditionalFormatting>
  <conditionalFormatting sqref="W42:BA42">
    <cfRule type="expression" dxfId="157" priority="159">
      <formula>INDIRECT(ADDRESS(ROW(),COLUMN()))=TRUNC(INDIRECT(ADDRESS(ROW(),COLUMN())))</formula>
    </cfRule>
  </conditionalFormatting>
  <conditionalFormatting sqref="W44:BA44">
    <cfRule type="expression" dxfId="156" priority="158">
      <formula>INDIRECT(ADDRESS(ROW(),COLUMN()))=TRUNC(INDIRECT(ADDRESS(ROW(),COLUMN())))</formula>
    </cfRule>
  </conditionalFormatting>
  <conditionalFormatting sqref="W46:BA46">
    <cfRule type="expression" dxfId="155" priority="157">
      <formula>INDIRECT(ADDRESS(ROW(),COLUMN()))=TRUNC(INDIRECT(ADDRESS(ROW(),COLUMN())))</formula>
    </cfRule>
  </conditionalFormatting>
  <conditionalFormatting sqref="W48:BA48">
    <cfRule type="expression" dxfId="154" priority="156">
      <formula>INDIRECT(ADDRESS(ROW(),COLUMN()))=TRUNC(INDIRECT(ADDRESS(ROW(),COLUMN())))</formula>
    </cfRule>
  </conditionalFormatting>
  <conditionalFormatting sqref="W50:BA50">
    <cfRule type="expression" dxfId="153" priority="155">
      <formula>INDIRECT(ADDRESS(ROW(),COLUMN()))=TRUNC(INDIRECT(ADDRESS(ROW(),COLUMN())))</formula>
    </cfRule>
  </conditionalFormatting>
  <conditionalFormatting sqref="W52:BA52">
    <cfRule type="expression" dxfId="152" priority="154">
      <formula>INDIRECT(ADDRESS(ROW(),COLUMN()))=TRUNC(INDIRECT(ADDRESS(ROW(),COLUMN())))</formula>
    </cfRule>
  </conditionalFormatting>
  <conditionalFormatting sqref="W54:BA54">
    <cfRule type="expression" dxfId="151" priority="153">
      <formula>INDIRECT(ADDRESS(ROW(),COLUMN()))=TRUNC(INDIRECT(ADDRESS(ROW(),COLUMN())))</formula>
    </cfRule>
  </conditionalFormatting>
  <conditionalFormatting sqref="W56:BA56">
    <cfRule type="expression" dxfId="150" priority="152">
      <formula>INDIRECT(ADDRESS(ROW(),COLUMN()))=TRUNC(INDIRECT(ADDRESS(ROW(),COLUMN())))</formula>
    </cfRule>
  </conditionalFormatting>
  <conditionalFormatting sqref="W58:BA58">
    <cfRule type="expression" dxfId="149" priority="151">
      <formula>INDIRECT(ADDRESS(ROW(),COLUMN()))=TRUNC(INDIRECT(ADDRESS(ROW(),COLUMN())))</formula>
    </cfRule>
  </conditionalFormatting>
  <conditionalFormatting sqref="W60:BA60">
    <cfRule type="expression" dxfId="148" priority="150">
      <formula>INDIRECT(ADDRESS(ROW(),COLUMN()))=TRUNC(INDIRECT(ADDRESS(ROW(),COLUMN())))</formula>
    </cfRule>
  </conditionalFormatting>
  <conditionalFormatting sqref="W62:BA62">
    <cfRule type="expression" dxfId="147" priority="149">
      <formula>INDIRECT(ADDRESS(ROW(),COLUMN()))=TRUNC(INDIRECT(ADDRESS(ROW(),COLUMN())))</formula>
    </cfRule>
  </conditionalFormatting>
  <conditionalFormatting sqref="W64:BA64">
    <cfRule type="expression" dxfId="146" priority="148">
      <formula>INDIRECT(ADDRESS(ROW(),COLUMN()))=TRUNC(INDIRECT(ADDRESS(ROW(),COLUMN())))</formula>
    </cfRule>
  </conditionalFormatting>
  <conditionalFormatting sqref="W66:BA66">
    <cfRule type="expression" dxfId="145" priority="147">
      <formula>INDIRECT(ADDRESS(ROW(),COLUMN()))=TRUNC(INDIRECT(ADDRESS(ROW(),COLUMN())))</formula>
    </cfRule>
  </conditionalFormatting>
  <conditionalFormatting sqref="W68:BA68">
    <cfRule type="expression" dxfId="144" priority="146">
      <formula>INDIRECT(ADDRESS(ROW(),COLUMN()))=TRUNC(INDIRECT(ADDRESS(ROW(),COLUMN())))</formula>
    </cfRule>
  </conditionalFormatting>
  <conditionalFormatting sqref="W70:BA70">
    <cfRule type="expression" dxfId="143" priority="145">
      <formula>INDIRECT(ADDRESS(ROW(),COLUMN()))=TRUNC(INDIRECT(ADDRESS(ROW(),COLUMN())))</formula>
    </cfRule>
  </conditionalFormatting>
  <conditionalFormatting sqref="W72:BA72">
    <cfRule type="expression" dxfId="142" priority="144">
      <formula>INDIRECT(ADDRESS(ROW(),COLUMN()))=TRUNC(INDIRECT(ADDRESS(ROW(),COLUMN())))</formula>
    </cfRule>
  </conditionalFormatting>
  <conditionalFormatting sqref="W74:BA74">
    <cfRule type="expression" dxfId="141" priority="143">
      <formula>INDIRECT(ADDRESS(ROW(),COLUMN()))=TRUNC(INDIRECT(ADDRESS(ROW(),COLUMN())))</formula>
    </cfRule>
  </conditionalFormatting>
  <conditionalFormatting sqref="W76:BA76">
    <cfRule type="expression" dxfId="140" priority="141">
      <formula>INDIRECT(ADDRESS(ROW(),COLUMN()))=TRUNC(INDIRECT(ADDRESS(ROW(),COLUMN())))</formula>
    </cfRule>
  </conditionalFormatting>
  <conditionalFormatting sqref="BB76:BE76">
    <cfRule type="expression" dxfId="139" priority="142">
      <formula>INDIRECT(ADDRESS(ROW(),COLUMN()))=TRUNC(INDIRECT(ADDRESS(ROW(),COLUMN())))</formula>
    </cfRule>
  </conditionalFormatting>
  <conditionalFormatting sqref="BB78:BE78">
    <cfRule type="expression" dxfId="138" priority="140">
      <formula>INDIRECT(ADDRESS(ROW(),COLUMN()))=TRUNC(INDIRECT(ADDRESS(ROW(),COLUMN())))</formula>
    </cfRule>
  </conditionalFormatting>
  <conditionalFormatting sqref="W78:BA78">
    <cfRule type="expression" dxfId="137" priority="139">
      <formula>INDIRECT(ADDRESS(ROW(),COLUMN()))=TRUNC(INDIRECT(ADDRESS(ROW(),COLUMN())))</formula>
    </cfRule>
  </conditionalFormatting>
  <conditionalFormatting sqref="BB80:BE80">
    <cfRule type="expression" dxfId="136" priority="138">
      <formula>INDIRECT(ADDRESS(ROW(),COLUMN()))=TRUNC(INDIRECT(ADDRESS(ROW(),COLUMN())))</formula>
    </cfRule>
  </conditionalFormatting>
  <conditionalFormatting sqref="W80:BA80">
    <cfRule type="expression" dxfId="135" priority="137">
      <formula>INDIRECT(ADDRESS(ROW(),COLUMN()))=TRUNC(INDIRECT(ADDRESS(ROW(),COLUMN())))</formula>
    </cfRule>
  </conditionalFormatting>
  <conditionalFormatting sqref="BB82:BE82">
    <cfRule type="expression" dxfId="134" priority="136">
      <formula>INDIRECT(ADDRESS(ROW(),COLUMN()))=TRUNC(INDIRECT(ADDRESS(ROW(),COLUMN())))</formula>
    </cfRule>
  </conditionalFormatting>
  <conditionalFormatting sqref="W82:BA82">
    <cfRule type="expression" dxfId="133" priority="135">
      <formula>INDIRECT(ADDRESS(ROW(),COLUMN()))=TRUNC(INDIRECT(ADDRESS(ROW(),COLUMN())))</formula>
    </cfRule>
  </conditionalFormatting>
  <conditionalFormatting sqref="BB84:BE84">
    <cfRule type="expression" dxfId="132" priority="134">
      <formula>INDIRECT(ADDRESS(ROW(),COLUMN()))=TRUNC(INDIRECT(ADDRESS(ROW(),COLUMN())))</formula>
    </cfRule>
  </conditionalFormatting>
  <conditionalFormatting sqref="W84:BA84">
    <cfRule type="expression" dxfId="131" priority="133">
      <formula>INDIRECT(ADDRESS(ROW(),COLUMN()))=TRUNC(INDIRECT(ADDRESS(ROW(),COLUMN())))</formula>
    </cfRule>
  </conditionalFormatting>
  <conditionalFormatting sqref="BB86:BE86">
    <cfRule type="expression" dxfId="130" priority="132">
      <formula>INDIRECT(ADDRESS(ROW(),COLUMN()))=TRUNC(INDIRECT(ADDRESS(ROW(),COLUMN())))</formula>
    </cfRule>
  </conditionalFormatting>
  <conditionalFormatting sqref="W86:BA86">
    <cfRule type="expression" dxfId="129" priority="131">
      <formula>INDIRECT(ADDRESS(ROW(),COLUMN()))=TRUNC(INDIRECT(ADDRESS(ROW(),COLUMN())))</formula>
    </cfRule>
  </conditionalFormatting>
  <conditionalFormatting sqref="BB88:BE88">
    <cfRule type="expression" dxfId="128" priority="130">
      <formula>INDIRECT(ADDRESS(ROW(),COLUMN()))=TRUNC(INDIRECT(ADDRESS(ROW(),COLUMN())))</formula>
    </cfRule>
  </conditionalFormatting>
  <conditionalFormatting sqref="W88:BA88">
    <cfRule type="expression" dxfId="127" priority="129">
      <formula>INDIRECT(ADDRESS(ROW(),COLUMN()))=TRUNC(INDIRECT(ADDRESS(ROW(),COLUMN())))</formula>
    </cfRule>
  </conditionalFormatting>
  <conditionalFormatting sqref="BB90:BE90">
    <cfRule type="expression" dxfId="126" priority="128">
      <formula>INDIRECT(ADDRESS(ROW(),COLUMN()))=TRUNC(INDIRECT(ADDRESS(ROW(),COLUMN())))</formula>
    </cfRule>
  </conditionalFormatting>
  <conditionalFormatting sqref="W90:BA90">
    <cfRule type="expression" dxfId="125" priority="127">
      <formula>INDIRECT(ADDRESS(ROW(),COLUMN()))=TRUNC(INDIRECT(ADDRESS(ROW(),COLUMN())))</formula>
    </cfRule>
  </conditionalFormatting>
  <conditionalFormatting sqref="BB92:BE92">
    <cfRule type="expression" dxfId="124" priority="126">
      <formula>INDIRECT(ADDRESS(ROW(),COLUMN()))=TRUNC(INDIRECT(ADDRESS(ROW(),COLUMN())))</formula>
    </cfRule>
  </conditionalFormatting>
  <conditionalFormatting sqref="W92:BA92">
    <cfRule type="expression" dxfId="123" priority="125">
      <formula>INDIRECT(ADDRESS(ROW(),COLUMN()))=TRUNC(INDIRECT(ADDRESS(ROW(),COLUMN())))</formula>
    </cfRule>
  </conditionalFormatting>
  <conditionalFormatting sqref="BB94:BE94">
    <cfRule type="expression" dxfId="122" priority="124">
      <formula>INDIRECT(ADDRESS(ROW(),COLUMN()))=TRUNC(INDIRECT(ADDRESS(ROW(),COLUMN())))</formula>
    </cfRule>
  </conditionalFormatting>
  <conditionalFormatting sqref="W94:BA94">
    <cfRule type="expression" dxfId="121" priority="123">
      <formula>INDIRECT(ADDRESS(ROW(),COLUMN()))=TRUNC(INDIRECT(ADDRESS(ROW(),COLUMN())))</formula>
    </cfRule>
  </conditionalFormatting>
  <conditionalFormatting sqref="BB96:BE96">
    <cfRule type="expression" dxfId="120" priority="122">
      <formula>INDIRECT(ADDRESS(ROW(),COLUMN()))=TRUNC(INDIRECT(ADDRESS(ROW(),COLUMN())))</formula>
    </cfRule>
  </conditionalFormatting>
  <conditionalFormatting sqref="W96:BA96">
    <cfRule type="expression" dxfId="119" priority="121">
      <formula>INDIRECT(ADDRESS(ROW(),COLUMN()))=TRUNC(INDIRECT(ADDRESS(ROW(),COLUMN())))</formula>
    </cfRule>
  </conditionalFormatting>
  <conditionalFormatting sqref="BB98:BE98">
    <cfRule type="expression" dxfId="118" priority="120">
      <formula>INDIRECT(ADDRESS(ROW(),COLUMN()))=TRUNC(INDIRECT(ADDRESS(ROW(),COLUMN())))</formula>
    </cfRule>
  </conditionalFormatting>
  <conditionalFormatting sqref="W98:BA98">
    <cfRule type="expression" dxfId="117" priority="119">
      <formula>INDIRECT(ADDRESS(ROW(),COLUMN()))=TRUNC(INDIRECT(ADDRESS(ROW(),COLUMN())))</formula>
    </cfRule>
  </conditionalFormatting>
  <conditionalFormatting sqref="BB100:BE100">
    <cfRule type="expression" dxfId="116" priority="118">
      <formula>INDIRECT(ADDRESS(ROW(),COLUMN()))=TRUNC(INDIRECT(ADDRESS(ROW(),COLUMN())))</formula>
    </cfRule>
  </conditionalFormatting>
  <conditionalFormatting sqref="W100:BA100">
    <cfRule type="expression" dxfId="115" priority="117">
      <formula>INDIRECT(ADDRESS(ROW(),COLUMN()))=TRUNC(INDIRECT(ADDRESS(ROW(),COLUMN())))</formula>
    </cfRule>
  </conditionalFormatting>
  <conditionalFormatting sqref="BB102:BE102">
    <cfRule type="expression" dxfId="114" priority="116">
      <formula>INDIRECT(ADDRESS(ROW(),COLUMN()))=TRUNC(INDIRECT(ADDRESS(ROW(),COLUMN())))</formula>
    </cfRule>
  </conditionalFormatting>
  <conditionalFormatting sqref="W102:BA102">
    <cfRule type="expression" dxfId="113" priority="115">
      <formula>INDIRECT(ADDRESS(ROW(),COLUMN()))=TRUNC(INDIRECT(ADDRESS(ROW(),COLUMN())))</formula>
    </cfRule>
  </conditionalFormatting>
  <conditionalFormatting sqref="BB104:BE104">
    <cfRule type="expression" dxfId="112" priority="114">
      <formula>INDIRECT(ADDRESS(ROW(),COLUMN()))=TRUNC(INDIRECT(ADDRESS(ROW(),COLUMN())))</formula>
    </cfRule>
  </conditionalFormatting>
  <conditionalFormatting sqref="W104:BA104">
    <cfRule type="expression" dxfId="111" priority="113">
      <formula>INDIRECT(ADDRESS(ROW(),COLUMN()))=TRUNC(INDIRECT(ADDRESS(ROW(),COLUMN())))</formula>
    </cfRule>
  </conditionalFormatting>
  <conditionalFormatting sqref="BB106:BE106">
    <cfRule type="expression" dxfId="110" priority="112">
      <formula>INDIRECT(ADDRESS(ROW(),COLUMN()))=TRUNC(INDIRECT(ADDRESS(ROW(),COLUMN())))</formula>
    </cfRule>
  </conditionalFormatting>
  <conditionalFormatting sqref="W106:BA106">
    <cfRule type="expression" dxfId="109" priority="111">
      <formula>INDIRECT(ADDRESS(ROW(),COLUMN()))=TRUNC(INDIRECT(ADDRESS(ROW(),COLUMN())))</formula>
    </cfRule>
  </conditionalFormatting>
  <conditionalFormatting sqref="BB108:BE108">
    <cfRule type="expression" dxfId="108" priority="110">
      <formula>INDIRECT(ADDRESS(ROW(),COLUMN()))=TRUNC(INDIRECT(ADDRESS(ROW(),COLUMN())))</formula>
    </cfRule>
  </conditionalFormatting>
  <conditionalFormatting sqref="W108:BA108">
    <cfRule type="expression" dxfId="107" priority="109">
      <formula>INDIRECT(ADDRESS(ROW(),COLUMN()))=TRUNC(INDIRECT(ADDRESS(ROW(),COLUMN())))</formula>
    </cfRule>
  </conditionalFormatting>
  <conditionalFormatting sqref="BB110:BE110">
    <cfRule type="expression" dxfId="106" priority="108">
      <formula>INDIRECT(ADDRESS(ROW(),COLUMN()))=TRUNC(INDIRECT(ADDRESS(ROW(),COLUMN())))</formula>
    </cfRule>
  </conditionalFormatting>
  <conditionalFormatting sqref="W110:BA110">
    <cfRule type="expression" dxfId="105" priority="107">
      <formula>INDIRECT(ADDRESS(ROW(),COLUMN()))=TRUNC(INDIRECT(ADDRESS(ROW(),COLUMN())))</formula>
    </cfRule>
  </conditionalFormatting>
  <conditionalFormatting sqref="BB112:BE112">
    <cfRule type="expression" dxfId="104" priority="106">
      <formula>INDIRECT(ADDRESS(ROW(),COLUMN()))=TRUNC(INDIRECT(ADDRESS(ROW(),COLUMN())))</formula>
    </cfRule>
  </conditionalFormatting>
  <conditionalFormatting sqref="W112:BA112">
    <cfRule type="expression" dxfId="103" priority="105">
      <formula>INDIRECT(ADDRESS(ROW(),COLUMN()))=TRUNC(INDIRECT(ADDRESS(ROW(),COLUMN())))</formula>
    </cfRule>
  </conditionalFormatting>
  <conditionalFormatting sqref="BB114:BE114">
    <cfRule type="expression" dxfId="102" priority="104">
      <formula>INDIRECT(ADDRESS(ROW(),COLUMN()))=TRUNC(INDIRECT(ADDRESS(ROW(),COLUMN())))</formula>
    </cfRule>
  </conditionalFormatting>
  <conditionalFormatting sqref="W114:BA114">
    <cfRule type="expression" dxfId="101" priority="103">
      <formula>INDIRECT(ADDRESS(ROW(),COLUMN()))=TRUNC(INDIRECT(ADDRESS(ROW(),COLUMN())))</formula>
    </cfRule>
  </conditionalFormatting>
  <conditionalFormatting sqref="BB116:BE116">
    <cfRule type="expression" dxfId="100" priority="102">
      <formula>INDIRECT(ADDRESS(ROW(),COLUMN()))=TRUNC(INDIRECT(ADDRESS(ROW(),COLUMN())))</formula>
    </cfRule>
  </conditionalFormatting>
  <conditionalFormatting sqref="W116:BA116">
    <cfRule type="expression" dxfId="99" priority="101">
      <formula>INDIRECT(ADDRESS(ROW(),COLUMN()))=TRUNC(INDIRECT(ADDRESS(ROW(),COLUMN())))</formula>
    </cfRule>
  </conditionalFormatting>
  <conditionalFormatting sqref="BB118:BE118">
    <cfRule type="expression" dxfId="98" priority="100">
      <formula>INDIRECT(ADDRESS(ROW(),COLUMN()))=TRUNC(INDIRECT(ADDRESS(ROW(),COLUMN())))</formula>
    </cfRule>
  </conditionalFormatting>
  <conditionalFormatting sqref="W118:BA118">
    <cfRule type="expression" dxfId="97" priority="99">
      <formula>INDIRECT(ADDRESS(ROW(),COLUMN()))=TRUNC(INDIRECT(ADDRESS(ROW(),COLUMN())))</formula>
    </cfRule>
  </conditionalFormatting>
  <conditionalFormatting sqref="BB120:BE120">
    <cfRule type="expression" dxfId="96" priority="98">
      <formula>INDIRECT(ADDRESS(ROW(),COLUMN()))=TRUNC(INDIRECT(ADDRESS(ROW(),COLUMN())))</formula>
    </cfRule>
  </conditionalFormatting>
  <conditionalFormatting sqref="W120:BA120">
    <cfRule type="expression" dxfId="95" priority="97">
      <formula>INDIRECT(ADDRESS(ROW(),COLUMN()))=TRUNC(INDIRECT(ADDRESS(ROW(),COLUMN())))</formula>
    </cfRule>
  </conditionalFormatting>
  <conditionalFormatting sqref="BB122:BE122">
    <cfRule type="expression" dxfId="94" priority="96">
      <formula>INDIRECT(ADDRESS(ROW(),COLUMN()))=TRUNC(INDIRECT(ADDRESS(ROW(),COLUMN())))</formula>
    </cfRule>
  </conditionalFormatting>
  <conditionalFormatting sqref="W122:BA122">
    <cfRule type="expression" dxfId="93" priority="95">
      <formula>INDIRECT(ADDRESS(ROW(),COLUMN()))=TRUNC(INDIRECT(ADDRESS(ROW(),COLUMN())))</formula>
    </cfRule>
  </conditionalFormatting>
  <conditionalFormatting sqref="BB124:BE124">
    <cfRule type="expression" dxfId="92" priority="94">
      <formula>INDIRECT(ADDRESS(ROW(),COLUMN()))=TRUNC(INDIRECT(ADDRESS(ROW(),COLUMN())))</formula>
    </cfRule>
  </conditionalFormatting>
  <conditionalFormatting sqref="W124:BA124">
    <cfRule type="expression" dxfId="91" priority="93">
      <formula>INDIRECT(ADDRESS(ROW(),COLUMN()))=TRUNC(INDIRECT(ADDRESS(ROW(),COLUMN())))</formula>
    </cfRule>
  </conditionalFormatting>
  <conditionalFormatting sqref="BB126:BE126">
    <cfRule type="expression" dxfId="90" priority="92">
      <formula>INDIRECT(ADDRESS(ROW(),COLUMN()))=TRUNC(INDIRECT(ADDRESS(ROW(),COLUMN())))</formula>
    </cfRule>
  </conditionalFormatting>
  <conditionalFormatting sqref="W126:BA126">
    <cfRule type="expression" dxfId="89" priority="91">
      <formula>INDIRECT(ADDRESS(ROW(),COLUMN()))=TRUNC(INDIRECT(ADDRESS(ROW(),COLUMN())))</formula>
    </cfRule>
  </conditionalFormatting>
  <conditionalFormatting sqref="BB128:BE128">
    <cfRule type="expression" dxfId="88" priority="90">
      <formula>INDIRECT(ADDRESS(ROW(),COLUMN()))=TRUNC(INDIRECT(ADDRESS(ROW(),COLUMN())))</formula>
    </cfRule>
  </conditionalFormatting>
  <conditionalFormatting sqref="W128:BA128">
    <cfRule type="expression" dxfId="87" priority="89">
      <formula>INDIRECT(ADDRESS(ROW(),COLUMN()))=TRUNC(INDIRECT(ADDRESS(ROW(),COLUMN())))</formula>
    </cfRule>
  </conditionalFormatting>
  <conditionalFormatting sqref="BB130:BE130">
    <cfRule type="expression" dxfId="86" priority="88">
      <formula>INDIRECT(ADDRESS(ROW(),COLUMN()))=TRUNC(INDIRECT(ADDRESS(ROW(),COLUMN())))</formula>
    </cfRule>
  </conditionalFormatting>
  <conditionalFormatting sqref="W130:BA130">
    <cfRule type="expression" dxfId="85" priority="87">
      <formula>INDIRECT(ADDRESS(ROW(),COLUMN()))=TRUNC(INDIRECT(ADDRESS(ROW(),COLUMN())))</formula>
    </cfRule>
  </conditionalFormatting>
  <conditionalFormatting sqref="BB132:BE132">
    <cfRule type="expression" dxfId="84" priority="86">
      <formula>INDIRECT(ADDRESS(ROW(),COLUMN()))=TRUNC(INDIRECT(ADDRESS(ROW(),COLUMN())))</formula>
    </cfRule>
  </conditionalFormatting>
  <conditionalFormatting sqref="W132:BA132">
    <cfRule type="expression" dxfId="83" priority="85">
      <formula>INDIRECT(ADDRESS(ROW(),COLUMN()))=TRUNC(INDIRECT(ADDRESS(ROW(),COLUMN())))</formula>
    </cfRule>
  </conditionalFormatting>
  <conditionalFormatting sqref="BB134:BE134">
    <cfRule type="expression" dxfId="82" priority="84">
      <formula>INDIRECT(ADDRESS(ROW(),COLUMN()))=TRUNC(INDIRECT(ADDRESS(ROW(),COLUMN())))</formula>
    </cfRule>
  </conditionalFormatting>
  <conditionalFormatting sqref="W134:BA134">
    <cfRule type="expression" dxfId="81" priority="83">
      <formula>INDIRECT(ADDRESS(ROW(),COLUMN()))=TRUNC(INDIRECT(ADDRESS(ROW(),COLUMN())))</formula>
    </cfRule>
  </conditionalFormatting>
  <conditionalFormatting sqref="BB136:BE136">
    <cfRule type="expression" dxfId="80" priority="82">
      <formula>INDIRECT(ADDRESS(ROW(),COLUMN()))=TRUNC(INDIRECT(ADDRESS(ROW(),COLUMN())))</formula>
    </cfRule>
  </conditionalFormatting>
  <conditionalFormatting sqref="W136:BA136">
    <cfRule type="expression" dxfId="79" priority="81">
      <formula>INDIRECT(ADDRESS(ROW(),COLUMN()))=TRUNC(INDIRECT(ADDRESS(ROW(),COLUMN())))</formula>
    </cfRule>
  </conditionalFormatting>
  <conditionalFormatting sqref="BB138:BE138">
    <cfRule type="expression" dxfId="78" priority="80">
      <formula>INDIRECT(ADDRESS(ROW(),COLUMN()))=TRUNC(INDIRECT(ADDRESS(ROW(),COLUMN())))</formula>
    </cfRule>
  </conditionalFormatting>
  <conditionalFormatting sqref="W138:BA138">
    <cfRule type="expression" dxfId="77" priority="79">
      <formula>INDIRECT(ADDRESS(ROW(),COLUMN()))=TRUNC(INDIRECT(ADDRESS(ROW(),COLUMN())))</formula>
    </cfRule>
  </conditionalFormatting>
  <conditionalFormatting sqref="BB140:BE140">
    <cfRule type="expression" dxfId="76" priority="78">
      <formula>INDIRECT(ADDRESS(ROW(),COLUMN()))=TRUNC(INDIRECT(ADDRESS(ROW(),COLUMN())))</formula>
    </cfRule>
  </conditionalFormatting>
  <conditionalFormatting sqref="W140:BA140">
    <cfRule type="expression" dxfId="75" priority="77">
      <formula>INDIRECT(ADDRESS(ROW(),COLUMN()))=TRUNC(INDIRECT(ADDRESS(ROW(),COLUMN())))</formula>
    </cfRule>
  </conditionalFormatting>
  <conditionalFormatting sqref="BB142:BE142">
    <cfRule type="expression" dxfId="74" priority="76">
      <formula>INDIRECT(ADDRESS(ROW(),COLUMN()))=TRUNC(INDIRECT(ADDRESS(ROW(),COLUMN())))</formula>
    </cfRule>
  </conditionalFormatting>
  <conditionalFormatting sqref="W142:BA142">
    <cfRule type="expression" dxfId="73" priority="75">
      <formula>INDIRECT(ADDRESS(ROW(),COLUMN()))=TRUNC(INDIRECT(ADDRESS(ROW(),COLUMN())))</formula>
    </cfRule>
  </conditionalFormatting>
  <conditionalFormatting sqref="BB144:BE144">
    <cfRule type="expression" dxfId="72" priority="74">
      <formula>INDIRECT(ADDRESS(ROW(),COLUMN()))=TRUNC(INDIRECT(ADDRESS(ROW(),COLUMN())))</formula>
    </cfRule>
  </conditionalFormatting>
  <conditionalFormatting sqref="W144:BA144">
    <cfRule type="expression" dxfId="71" priority="73">
      <formula>INDIRECT(ADDRESS(ROW(),COLUMN()))=TRUNC(INDIRECT(ADDRESS(ROW(),COLUMN())))</formula>
    </cfRule>
  </conditionalFormatting>
  <conditionalFormatting sqref="BB146:BE146">
    <cfRule type="expression" dxfId="70" priority="72">
      <formula>INDIRECT(ADDRESS(ROW(),COLUMN()))=TRUNC(INDIRECT(ADDRESS(ROW(),COLUMN())))</formula>
    </cfRule>
  </conditionalFormatting>
  <conditionalFormatting sqref="W146:BA146">
    <cfRule type="expression" dxfId="69" priority="71">
      <formula>INDIRECT(ADDRESS(ROW(),COLUMN()))=TRUNC(INDIRECT(ADDRESS(ROW(),COLUMN())))</formula>
    </cfRule>
  </conditionalFormatting>
  <conditionalFormatting sqref="BB148:BE148">
    <cfRule type="expression" dxfId="68" priority="70">
      <formula>INDIRECT(ADDRESS(ROW(),COLUMN()))=TRUNC(INDIRECT(ADDRESS(ROW(),COLUMN())))</formula>
    </cfRule>
  </conditionalFormatting>
  <conditionalFormatting sqref="W148:BA148">
    <cfRule type="expression" dxfId="67" priority="69">
      <formula>INDIRECT(ADDRESS(ROW(),COLUMN()))=TRUNC(INDIRECT(ADDRESS(ROW(),COLUMN())))</formula>
    </cfRule>
  </conditionalFormatting>
  <conditionalFormatting sqref="BB150:BE150">
    <cfRule type="expression" dxfId="66" priority="68">
      <formula>INDIRECT(ADDRESS(ROW(),COLUMN()))=TRUNC(INDIRECT(ADDRESS(ROW(),COLUMN())))</formula>
    </cfRule>
  </conditionalFormatting>
  <conditionalFormatting sqref="W150:BA150">
    <cfRule type="expression" dxfId="65" priority="67">
      <formula>INDIRECT(ADDRESS(ROW(),COLUMN()))=TRUNC(INDIRECT(ADDRESS(ROW(),COLUMN())))</formula>
    </cfRule>
  </conditionalFormatting>
  <conditionalFormatting sqref="BB152:BE152">
    <cfRule type="expression" dxfId="64" priority="66">
      <formula>INDIRECT(ADDRESS(ROW(),COLUMN()))=TRUNC(INDIRECT(ADDRESS(ROW(),COLUMN())))</formula>
    </cfRule>
  </conditionalFormatting>
  <conditionalFormatting sqref="W152:BA152">
    <cfRule type="expression" dxfId="63" priority="65">
      <formula>INDIRECT(ADDRESS(ROW(),COLUMN()))=TRUNC(INDIRECT(ADDRESS(ROW(),COLUMN())))</formula>
    </cfRule>
  </conditionalFormatting>
  <conditionalFormatting sqref="BB154:BE154">
    <cfRule type="expression" dxfId="62" priority="64">
      <formula>INDIRECT(ADDRESS(ROW(),COLUMN()))=TRUNC(INDIRECT(ADDRESS(ROW(),COLUMN())))</formula>
    </cfRule>
  </conditionalFormatting>
  <conditionalFormatting sqref="W154:BA154">
    <cfRule type="expression" dxfId="61" priority="63">
      <formula>INDIRECT(ADDRESS(ROW(),COLUMN()))=TRUNC(INDIRECT(ADDRESS(ROW(),COLUMN())))</formula>
    </cfRule>
  </conditionalFormatting>
  <conditionalFormatting sqref="BB156:BE156">
    <cfRule type="expression" dxfId="60" priority="62">
      <formula>INDIRECT(ADDRESS(ROW(),COLUMN()))=TRUNC(INDIRECT(ADDRESS(ROW(),COLUMN())))</formula>
    </cfRule>
  </conditionalFormatting>
  <conditionalFormatting sqref="W156:BA156">
    <cfRule type="expression" dxfId="59" priority="61">
      <formula>INDIRECT(ADDRESS(ROW(),COLUMN()))=TRUNC(INDIRECT(ADDRESS(ROW(),COLUMN())))</formula>
    </cfRule>
  </conditionalFormatting>
  <conditionalFormatting sqref="BB158:BE158">
    <cfRule type="expression" dxfId="58" priority="60">
      <formula>INDIRECT(ADDRESS(ROW(),COLUMN()))=TRUNC(INDIRECT(ADDRESS(ROW(),COLUMN())))</formula>
    </cfRule>
  </conditionalFormatting>
  <conditionalFormatting sqref="W158:BA158">
    <cfRule type="expression" dxfId="57" priority="59">
      <formula>INDIRECT(ADDRESS(ROW(),COLUMN()))=TRUNC(INDIRECT(ADDRESS(ROW(),COLUMN())))</formula>
    </cfRule>
  </conditionalFormatting>
  <conditionalFormatting sqref="BB160:BE160">
    <cfRule type="expression" dxfId="56" priority="58">
      <formula>INDIRECT(ADDRESS(ROW(),COLUMN()))=TRUNC(INDIRECT(ADDRESS(ROW(),COLUMN())))</formula>
    </cfRule>
  </conditionalFormatting>
  <conditionalFormatting sqref="W160:BA160">
    <cfRule type="expression" dxfId="55" priority="57">
      <formula>INDIRECT(ADDRESS(ROW(),COLUMN()))=TRUNC(INDIRECT(ADDRESS(ROW(),COLUMN())))</formula>
    </cfRule>
  </conditionalFormatting>
  <conditionalFormatting sqref="BB162:BE162">
    <cfRule type="expression" dxfId="54" priority="56">
      <formula>INDIRECT(ADDRESS(ROW(),COLUMN()))=TRUNC(INDIRECT(ADDRESS(ROW(),COLUMN())))</formula>
    </cfRule>
  </conditionalFormatting>
  <conditionalFormatting sqref="W162:BA162">
    <cfRule type="expression" dxfId="53" priority="55">
      <formula>INDIRECT(ADDRESS(ROW(),COLUMN()))=TRUNC(INDIRECT(ADDRESS(ROW(),COLUMN())))</formula>
    </cfRule>
  </conditionalFormatting>
  <conditionalFormatting sqref="BB164:BE164">
    <cfRule type="expression" dxfId="52" priority="54">
      <formula>INDIRECT(ADDRESS(ROW(),COLUMN()))=TRUNC(INDIRECT(ADDRESS(ROW(),COLUMN())))</formula>
    </cfRule>
  </conditionalFormatting>
  <conditionalFormatting sqref="W164:BA164">
    <cfRule type="expression" dxfId="51" priority="53">
      <formula>INDIRECT(ADDRESS(ROW(),COLUMN()))=TRUNC(INDIRECT(ADDRESS(ROW(),COLUMN())))</formula>
    </cfRule>
  </conditionalFormatting>
  <conditionalFormatting sqref="BB166:BE166">
    <cfRule type="expression" dxfId="50" priority="52">
      <formula>INDIRECT(ADDRESS(ROW(),COLUMN()))=TRUNC(INDIRECT(ADDRESS(ROW(),COLUMN())))</formula>
    </cfRule>
  </conditionalFormatting>
  <conditionalFormatting sqref="W166:BA166">
    <cfRule type="expression" dxfId="49" priority="51">
      <formula>INDIRECT(ADDRESS(ROW(),COLUMN()))=TRUNC(INDIRECT(ADDRESS(ROW(),COLUMN())))</formula>
    </cfRule>
  </conditionalFormatting>
  <conditionalFormatting sqref="BB168:BE168">
    <cfRule type="expression" dxfId="48" priority="50">
      <formula>INDIRECT(ADDRESS(ROW(),COLUMN()))=TRUNC(INDIRECT(ADDRESS(ROW(),COLUMN())))</formula>
    </cfRule>
  </conditionalFormatting>
  <conditionalFormatting sqref="W168:BA168">
    <cfRule type="expression" dxfId="47" priority="49">
      <formula>INDIRECT(ADDRESS(ROW(),COLUMN()))=TRUNC(INDIRECT(ADDRESS(ROW(),COLUMN())))</formula>
    </cfRule>
  </conditionalFormatting>
  <conditionalFormatting sqref="BB170:BE170">
    <cfRule type="expression" dxfId="46" priority="48">
      <formula>INDIRECT(ADDRESS(ROW(),COLUMN()))=TRUNC(INDIRECT(ADDRESS(ROW(),COLUMN())))</formula>
    </cfRule>
  </conditionalFormatting>
  <conditionalFormatting sqref="W170:BA170">
    <cfRule type="expression" dxfId="45" priority="47">
      <formula>INDIRECT(ADDRESS(ROW(),COLUMN()))=TRUNC(INDIRECT(ADDRESS(ROW(),COLUMN())))</formula>
    </cfRule>
  </conditionalFormatting>
  <conditionalFormatting sqref="BB172:BE172">
    <cfRule type="expression" dxfId="44" priority="46">
      <formula>INDIRECT(ADDRESS(ROW(),COLUMN()))=TRUNC(INDIRECT(ADDRESS(ROW(),COLUMN())))</formula>
    </cfRule>
  </conditionalFormatting>
  <conditionalFormatting sqref="W172:BA172">
    <cfRule type="expression" dxfId="43" priority="45">
      <formula>INDIRECT(ADDRESS(ROW(),COLUMN()))=TRUNC(INDIRECT(ADDRESS(ROW(),COLUMN())))</formula>
    </cfRule>
  </conditionalFormatting>
  <conditionalFormatting sqref="BB174:BE174">
    <cfRule type="expression" dxfId="42" priority="44">
      <formula>INDIRECT(ADDRESS(ROW(),COLUMN()))=TRUNC(INDIRECT(ADDRESS(ROW(),COLUMN())))</formula>
    </cfRule>
  </conditionalFormatting>
  <conditionalFormatting sqref="W174:BA174">
    <cfRule type="expression" dxfId="41" priority="43">
      <formula>INDIRECT(ADDRESS(ROW(),COLUMN()))=TRUNC(INDIRECT(ADDRESS(ROW(),COLUMN())))</formula>
    </cfRule>
  </conditionalFormatting>
  <conditionalFormatting sqref="BB176:BE176">
    <cfRule type="expression" dxfId="40" priority="42">
      <formula>INDIRECT(ADDRESS(ROW(),COLUMN()))=TRUNC(INDIRECT(ADDRESS(ROW(),COLUMN())))</formula>
    </cfRule>
  </conditionalFormatting>
  <conditionalFormatting sqref="W176:BA176">
    <cfRule type="expression" dxfId="39" priority="41">
      <formula>INDIRECT(ADDRESS(ROW(),COLUMN()))=TRUNC(INDIRECT(ADDRESS(ROW(),COLUMN())))</formula>
    </cfRule>
  </conditionalFormatting>
  <conditionalFormatting sqref="BB178:BE178">
    <cfRule type="expression" dxfId="38" priority="40">
      <formula>INDIRECT(ADDRESS(ROW(),COLUMN()))=TRUNC(INDIRECT(ADDRESS(ROW(),COLUMN())))</formula>
    </cfRule>
  </conditionalFormatting>
  <conditionalFormatting sqref="W178:BA178">
    <cfRule type="expression" dxfId="37" priority="39">
      <formula>INDIRECT(ADDRESS(ROW(),COLUMN()))=TRUNC(INDIRECT(ADDRESS(ROW(),COLUMN())))</formula>
    </cfRule>
  </conditionalFormatting>
  <conditionalFormatting sqref="BB180:BE180">
    <cfRule type="expression" dxfId="36" priority="38">
      <formula>INDIRECT(ADDRESS(ROW(),COLUMN()))=TRUNC(INDIRECT(ADDRESS(ROW(),COLUMN())))</formula>
    </cfRule>
  </conditionalFormatting>
  <conditionalFormatting sqref="W180:BA180">
    <cfRule type="expression" dxfId="35" priority="37">
      <formula>INDIRECT(ADDRESS(ROW(),COLUMN()))=TRUNC(INDIRECT(ADDRESS(ROW(),COLUMN())))</formula>
    </cfRule>
  </conditionalFormatting>
  <conditionalFormatting sqref="BB182:BE182">
    <cfRule type="expression" dxfId="34" priority="36">
      <formula>INDIRECT(ADDRESS(ROW(),COLUMN()))=TRUNC(INDIRECT(ADDRESS(ROW(),COLUMN())))</formula>
    </cfRule>
  </conditionalFormatting>
  <conditionalFormatting sqref="W182:BA182">
    <cfRule type="expression" dxfId="33" priority="35">
      <formula>INDIRECT(ADDRESS(ROW(),COLUMN()))=TRUNC(INDIRECT(ADDRESS(ROW(),COLUMN())))</formula>
    </cfRule>
  </conditionalFormatting>
  <conditionalFormatting sqref="BB184:BE184">
    <cfRule type="expression" dxfId="32" priority="34">
      <formula>INDIRECT(ADDRESS(ROW(),COLUMN()))=TRUNC(INDIRECT(ADDRESS(ROW(),COLUMN())))</formula>
    </cfRule>
  </conditionalFormatting>
  <conditionalFormatting sqref="W184:BA184">
    <cfRule type="expression" dxfId="31" priority="33">
      <formula>INDIRECT(ADDRESS(ROW(),COLUMN()))=TRUNC(INDIRECT(ADDRESS(ROW(),COLUMN())))</formula>
    </cfRule>
  </conditionalFormatting>
  <conditionalFormatting sqref="BB186:BE186">
    <cfRule type="expression" dxfId="30" priority="32">
      <formula>INDIRECT(ADDRESS(ROW(),COLUMN()))=TRUNC(INDIRECT(ADDRESS(ROW(),COLUMN())))</formula>
    </cfRule>
  </conditionalFormatting>
  <conditionalFormatting sqref="W186:BA186">
    <cfRule type="expression" dxfId="29" priority="31">
      <formula>INDIRECT(ADDRESS(ROW(),COLUMN()))=TRUNC(INDIRECT(ADDRESS(ROW(),COLUMN())))</formula>
    </cfRule>
  </conditionalFormatting>
  <conditionalFormatting sqref="BB188:BE188">
    <cfRule type="expression" dxfId="28" priority="30">
      <formula>INDIRECT(ADDRESS(ROW(),COLUMN()))=TRUNC(INDIRECT(ADDRESS(ROW(),COLUMN())))</formula>
    </cfRule>
  </conditionalFormatting>
  <conditionalFormatting sqref="BB190:BE190">
    <cfRule type="expression" dxfId="27" priority="28">
      <formula>INDIRECT(ADDRESS(ROW(),COLUMN()))=TRUNC(INDIRECT(ADDRESS(ROW(),COLUMN())))</formula>
    </cfRule>
  </conditionalFormatting>
  <conditionalFormatting sqref="W190:BA190">
    <cfRule type="expression" dxfId="26" priority="27">
      <formula>INDIRECT(ADDRESS(ROW(),COLUMN()))=TRUNC(INDIRECT(ADDRESS(ROW(),COLUMN())))</formula>
    </cfRule>
  </conditionalFormatting>
  <conditionalFormatting sqref="BB192:BE192">
    <cfRule type="expression" dxfId="25" priority="26">
      <formula>INDIRECT(ADDRESS(ROW(),COLUMN()))=TRUNC(INDIRECT(ADDRESS(ROW(),COLUMN())))</formula>
    </cfRule>
  </conditionalFormatting>
  <conditionalFormatting sqref="W192:BA192">
    <cfRule type="expression" dxfId="24" priority="25">
      <formula>INDIRECT(ADDRESS(ROW(),COLUMN()))=TRUNC(INDIRECT(ADDRESS(ROW(),COLUMN())))</formula>
    </cfRule>
  </conditionalFormatting>
  <conditionalFormatting sqref="BB194:BE194">
    <cfRule type="expression" dxfId="23" priority="24">
      <formula>INDIRECT(ADDRESS(ROW(),COLUMN()))=TRUNC(INDIRECT(ADDRESS(ROW(),COLUMN())))</formula>
    </cfRule>
  </conditionalFormatting>
  <conditionalFormatting sqref="W194:BA194">
    <cfRule type="expression" dxfId="22" priority="23">
      <formula>INDIRECT(ADDRESS(ROW(),COLUMN()))=TRUNC(INDIRECT(ADDRESS(ROW(),COLUMN())))</formula>
    </cfRule>
  </conditionalFormatting>
  <conditionalFormatting sqref="BB196:BE196">
    <cfRule type="expression" dxfId="21" priority="22">
      <formula>INDIRECT(ADDRESS(ROW(),COLUMN()))=TRUNC(INDIRECT(ADDRESS(ROW(),COLUMN())))</formula>
    </cfRule>
  </conditionalFormatting>
  <conditionalFormatting sqref="W196:BA196">
    <cfRule type="expression" dxfId="20" priority="21">
      <formula>INDIRECT(ADDRESS(ROW(),COLUMN()))=TRUNC(INDIRECT(ADDRESS(ROW(),COLUMN())))</formula>
    </cfRule>
  </conditionalFormatting>
  <conditionalFormatting sqref="BB198:BE198">
    <cfRule type="expression" dxfId="19" priority="20">
      <formula>INDIRECT(ADDRESS(ROW(),COLUMN()))=TRUNC(INDIRECT(ADDRESS(ROW(),COLUMN())))</formula>
    </cfRule>
  </conditionalFormatting>
  <conditionalFormatting sqref="W198:BA198">
    <cfRule type="expression" dxfId="18" priority="19">
      <formula>INDIRECT(ADDRESS(ROW(),COLUMN()))=TRUNC(INDIRECT(ADDRESS(ROW(),COLUMN())))</formula>
    </cfRule>
  </conditionalFormatting>
  <conditionalFormatting sqref="BB200:BE200">
    <cfRule type="expression" dxfId="17" priority="18">
      <formula>INDIRECT(ADDRESS(ROW(),COLUMN()))=TRUNC(INDIRECT(ADDRESS(ROW(),COLUMN())))</formula>
    </cfRule>
  </conditionalFormatting>
  <conditionalFormatting sqref="W200:BA200">
    <cfRule type="expression" dxfId="16" priority="17">
      <formula>INDIRECT(ADDRESS(ROW(),COLUMN()))=TRUNC(INDIRECT(ADDRESS(ROW(),COLUMN())))</formula>
    </cfRule>
  </conditionalFormatting>
  <conditionalFormatting sqref="BB202:BE202">
    <cfRule type="expression" dxfId="15" priority="16">
      <formula>INDIRECT(ADDRESS(ROW(),COLUMN()))=TRUNC(INDIRECT(ADDRESS(ROW(),COLUMN())))</formula>
    </cfRule>
  </conditionalFormatting>
  <conditionalFormatting sqref="W202:BA202">
    <cfRule type="expression" dxfId="14" priority="15">
      <formula>INDIRECT(ADDRESS(ROW(),COLUMN()))=TRUNC(INDIRECT(ADDRESS(ROW(),COLUMN())))</formula>
    </cfRule>
  </conditionalFormatting>
  <conditionalFormatting sqref="BB204:BE204">
    <cfRule type="expression" dxfId="13" priority="14">
      <formula>INDIRECT(ADDRESS(ROW(),COLUMN()))=TRUNC(INDIRECT(ADDRESS(ROW(),COLUMN())))</formula>
    </cfRule>
  </conditionalFormatting>
  <conditionalFormatting sqref="W204:BA204">
    <cfRule type="expression" dxfId="12" priority="13">
      <formula>INDIRECT(ADDRESS(ROW(),COLUMN()))=TRUNC(INDIRECT(ADDRESS(ROW(),COLUMN())))</formula>
    </cfRule>
  </conditionalFormatting>
  <conditionalFormatting sqref="BB206:BE206">
    <cfRule type="expression" dxfId="11" priority="12">
      <formula>INDIRECT(ADDRESS(ROW(),COLUMN()))=TRUNC(INDIRECT(ADDRESS(ROW(),COLUMN())))</formula>
    </cfRule>
  </conditionalFormatting>
  <conditionalFormatting sqref="W206:BA206">
    <cfRule type="expression" dxfId="10" priority="11">
      <formula>INDIRECT(ADDRESS(ROW(),COLUMN()))=TRUNC(INDIRECT(ADDRESS(ROW(),COLUMN())))</formula>
    </cfRule>
  </conditionalFormatting>
  <conditionalFormatting sqref="BB208:BE208">
    <cfRule type="expression" dxfId="9" priority="10">
      <formula>INDIRECT(ADDRESS(ROW(),COLUMN()))=TRUNC(INDIRECT(ADDRESS(ROW(),COLUMN())))</formula>
    </cfRule>
  </conditionalFormatting>
  <conditionalFormatting sqref="W208:BA208">
    <cfRule type="expression" dxfId="8" priority="9">
      <formula>INDIRECT(ADDRESS(ROW(),COLUMN()))=TRUNC(INDIRECT(ADDRESS(ROW(),COLUMN())))</formula>
    </cfRule>
  </conditionalFormatting>
  <conditionalFormatting sqref="BB210:BE210">
    <cfRule type="expression" dxfId="7" priority="8">
      <formula>INDIRECT(ADDRESS(ROW(),COLUMN()))=TRUNC(INDIRECT(ADDRESS(ROW(),COLUMN())))</formula>
    </cfRule>
  </conditionalFormatting>
  <conditionalFormatting sqref="W210:BA210">
    <cfRule type="expression" dxfId="6" priority="7">
      <formula>INDIRECT(ADDRESS(ROW(),COLUMN()))=TRUNC(INDIRECT(ADDRESS(ROW(),COLUMN())))</formula>
    </cfRule>
  </conditionalFormatting>
  <conditionalFormatting sqref="BB212:BE212">
    <cfRule type="expression" dxfId="5" priority="6">
      <formula>INDIRECT(ADDRESS(ROW(),COLUMN()))=TRUNC(INDIRECT(ADDRESS(ROW(),COLUMN())))</formula>
    </cfRule>
  </conditionalFormatting>
  <conditionalFormatting sqref="W212:BA212">
    <cfRule type="expression" dxfId="4" priority="5">
      <formula>INDIRECT(ADDRESS(ROW(),COLUMN()))=TRUNC(INDIRECT(ADDRESS(ROW(),COLUMN())))</formula>
    </cfRule>
  </conditionalFormatting>
  <conditionalFormatting sqref="BB214:BE214">
    <cfRule type="expression" dxfId="3" priority="4">
      <formula>INDIRECT(ADDRESS(ROW(),COLUMN()))=TRUNC(INDIRECT(ADDRESS(ROW(),COLUMN())))</formula>
    </cfRule>
  </conditionalFormatting>
  <conditionalFormatting sqref="W214:BA214">
    <cfRule type="expression" dxfId="2" priority="3">
      <formula>INDIRECT(ADDRESS(ROW(),COLUMN()))=TRUNC(INDIRECT(ADDRESS(ROW(),COLUMN())))</formula>
    </cfRule>
  </conditionalFormatting>
  <conditionalFormatting sqref="BB216:BE216">
    <cfRule type="expression" dxfId="1" priority="2">
      <formula>INDIRECT(ADDRESS(ROW(),COLUMN()))=TRUNC(INDIRECT(ADDRESS(ROW(),COLUMN())))</formula>
    </cfRule>
  </conditionalFormatting>
  <conditionalFormatting sqref="W216:BA216">
    <cfRule type="expression" dxfId="0" priority="1">
      <formula>INDIRECT(ADDRESS(ROW(),COLUMN()))=TRUNC(INDIRECT(ADDRESS(ROW(),COLUMN())))</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39"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zoomScaleNormal="100" workbookViewId="0"/>
  </sheetViews>
  <sheetFormatPr defaultColWidth="9" defaultRowHeight="26.4" x14ac:dyDescent="0.45"/>
  <cols>
    <col min="1" max="1" width="1.59765625" style="84" customWidth="1"/>
    <col min="2" max="2" width="5.59765625" style="83" customWidth="1"/>
    <col min="3" max="3" width="10.59765625" style="83" customWidth="1"/>
    <col min="4" max="4" width="10.59765625" style="83" hidden="1" customWidth="1"/>
    <col min="5" max="5" width="3.3984375" style="83" bestFit="1" customWidth="1"/>
    <col min="6" max="6" width="15.59765625" style="84" customWidth="1"/>
    <col min="7" max="7" width="3.3984375" style="84" bestFit="1" customWidth="1"/>
    <col min="8" max="8" width="15.59765625" style="84" customWidth="1"/>
    <col min="9" max="9" width="3.3984375" style="84" bestFit="1" customWidth="1"/>
    <col min="10" max="10" width="15.59765625" style="83" customWidth="1"/>
    <col min="11" max="11" width="3.3984375" style="84" bestFit="1" customWidth="1"/>
    <col min="12" max="12" width="15.59765625" style="84" customWidth="1"/>
    <col min="13" max="13" width="3.3984375" style="84" customWidth="1"/>
    <col min="14" max="14" width="50.59765625" style="84" customWidth="1"/>
    <col min="15" max="16384" width="9" style="84"/>
  </cols>
  <sheetData>
    <row r="1" spans="2:14" x14ac:dyDescent="0.45">
      <c r="B1" s="82" t="s">
        <v>32</v>
      </c>
    </row>
    <row r="2" spans="2:14" x14ac:dyDescent="0.45">
      <c r="B2" s="85" t="s">
        <v>33</v>
      </c>
      <c r="F2" s="86"/>
      <c r="G2" s="87"/>
      <c r="H2" s="87"/>
      <c r="I2" s="87"/>
      <c r="J2" s="88"/>
      <c r="K2" s="87"/>
      <c r="L2" s="87"/>
    </row>
    <row r="3" spans="2:14" x14ac:dyDescent="0.45">
      <c r="B3" s="86" t="s">
        <v>177</v>
      </c>
      <c r="F3" s="88" t="s">
        <v>178</v>
      </c>
      <c r="G3" s="87"/>
      <c r="H3" s="87"/>
      <c r="I3" s="87"/>
      <c r="J3" s="88"/>
      <c r="K3" s="87"/>
      <c r="L3" s="87"/>
    </row>
    <row r="4" spans="2:14" x14ac:dyDescent="0.45">
      <c r="B4" s="85"/>
      <c r="F4" s="365" t="s">
        <v>34</v>
      </c>
      <c r="G4" s="365"/>
      <c r="H4" s="365"/>
      <c r="I4" s="365"/>
      <c r="J4" s="365"/>
      <c r="K4" s="365"/>
      <c r="L4" s="365"/>
      <c r="N4" s="365" t="s">
        <v>185</v>
      </c>
    </row>
    <row r="5" spans="2:14" x14ac:dyDescent="0.45">
      <c r="B5" s="83" t="s">
        <v>20</v>
      </c>
      <c r="C5" s="83" t="s">
        <v>4</v>
      </c>
      <c r="F5" s="83" t="s">
        <v>186</v>
      </c>
      <c r="G5" s="83"/>
      <c r="H5" s="83" t="s">
        <v>187</v>
      </c>
      <c r="J5" s="83" t="s">
        <v>35</v>
      </c>
      <c r="L5" s="83" t="s">
        <v>34</v>
      </c>
      <c r="N5" s="365"/>
    </row>
    <row r="6" spans="2:14" x14ac:dyDescent="0.45">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5">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5">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5">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5">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5">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5">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5">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209</v>
      </c>
    </row>
    <row r="14" spans="2:14" x14ac:dyDescent="0.45">
      <c r="B14" s="89">
        <v>9</v>
      </c>
      <c r="C14" s="90" t="s">
        <v>46</v>
      </c>
      <c r="D14" s="91" t="str">
        <f t="shared" si="0"/>
        <v>i</v>
      </c>
      <c r="E14" s="89" t="s">
        <v>16</v>
      </c>
      <c r="F14" s="92">
        <v>0</v>
      </c>
      <c r="G14" s="89" t="s">
        <v>17</v>
      </c>
      <c r="H14" s="92">
        <v>0.375</v>
      </c>
      <c r="I14" s="93" t="s">
        <v>37</v>
      </c>
      <c r="J14" s="92">
        <v>2.0833333333333332E-2</v>
      </c>
      <c r="K14" s="94" t="s">
        <v>2</v>
      </c>
      <c r="L14" s="95">
        <f t="shared" si="1"/>
        <v>8.5</v>
      </c>
      <c r="N14" s="96" t="s">
        <v>231</v>
      </c>
    </row>
    <row r="15" spans="2:14" x14ac:dyDescent="0.45">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5">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5">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5">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5">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5">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5">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5">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5">
      <c r="B23" s="89">
        <v>18</v>
      </c>
      <c r="C23" s="90" t="s">
        <v>55</v>
      </c>
      <c r="D23" s="91" t="str">
        <f t="shared" si="0"/>
        <v>r</v>
      </c>
      <c r="E23" s="89" t="s">
        <v>16</v>
      </c>
      <c r="F23" s="97"/>
      <c r="G23" s="89" t="s">
        <v>17</v>
      </c>
      <c r="H23" s="97"/>
      <c r="I23" s="93" t="s">
        <v>37</v>
      </c>
      <c r="J23" s="97"/>
      <c r="K23" s="94" t="s">
        <v>2</v>
      </c>
      <c r="L23" s="90">
        <v>1</v>
      </c>
      <c r="N23" s="96"/>
    </row>
    <row r="24" spans="2:14" x14ac:dyDescent="0.45">
      <c r="B24" s="89">
        <v>19</v>
      </c>
      <c r="C24" s="90" t="s">
        <v>56</v>
      </c>
      <c r="D24" s="91" t="str">
        <f t="shared" si="0"/>
        <v>s</v>
      </c>
      <c r="E24" s="89" t="s">
        <v>16</v>
      </c>
      <c r="F24" s="97"/>
      <c r="G24" s="89" t="s">
        <v>17</v>
      </c>
      <c r="H24" s="97"/>
      <c r="I24" s="93" t="s">
        <v>37</v>
      </c>
      <c r="J24" s="97"/>
      <c r="K24" s="94" t="s">
        <v>2</v>
      </c>
      <c r="L24" s="90">
        <v>2</v>
      </c>
      <c r="N24" s="96"/>
    </row>
    <row r="25" spans="2:14" x14ac:dyDescent="0.45">
      <c r="B25" s="89">
        <v>20</v>
      </c>
      <c r="C25" s="90" t="s">
        <v>57</v>
      </c>
      <c r="D25" s="91" t="str">
        <f t="shared" si="0"/>
        <v>t</v>
      </c>
      <c r="E25" s="89" t="s">
        <v>16</v>
      </c>
      <c r="F25" s="97"/>
      <c r="G25" s="89" t="s">
        <v>17</v>
      </c>
      <c r="H25" s="97"/>
      <c r="I25" s="93" t="s">
        <v>37</v>
      </c>
      <c r="J25" s="97"/>
      <c r="K25" s="94" t="s">
        <v>2</v>
      </c>
      <c r="L25" s="90">
        <v>3</v>
      </c>
      <c r="N25" s="96"/>
    </row>
    <row r="26" spans="2:14" x14ac:dyDescent="0.45">
      <c r="B26" s="89">
        <v>21</v>
      </c>
      <c r="C26" s="90" t="s">
        <v>58</v>
      </c>
      <c r="D26" s="91" t="str">
        <f t="shared" si="0"/>
        <v>u</v>
      </c>
      <c r="E26" s="89" t="s">
        <v>16</v>
      </c>
      <c r="F26" s="97"/>
      <c r="G26" s="89" t="s">
        <v>17</v>
      </c>
      <c r="H26" s="97"/>
      <c r="I26" s="93" t="s">
        <v>37</v>
      </c>
      <c r="J26" s="97"/>
      <c r="K26" s="94" t="s">
        <v>2</v>
      </c>
      <c r="L26" s="90">
        <v>4</v>
      </c>
      <c r="N26" s="96"/>
    </row>
    <row r="27" spans="2:14" x14ac:dyDescent="0.45">
      <c r="B27" s="89">
        <v>22</v>
      </c>
      <c r="C27" s="90" t="s">
        <v>59</v>
      </c>
      <c r="D27" s="91" t="str">
        <f t="shared" si="0"/>
        <v>v</v>
      </c>
      <c r="E27" s="89" t="s">
        <v>16</v>
      </c>
      <c r="F27" s="97"/>
      <c r="G27" s="89" t="s">
        <v>17</v>
      </c>
      <c r="H27" s="97"/>
      <c r="I27" s="93" t="s">
        <v>37</v>
      </c>
      <c r="J27" s="97"/>
      <c r="K27" s="94" t="s">
        <v>2</v>
      </c>
      <c r="L27" s="90">
        <v>5</v>
      </c>
      <c r="N27" s="96"/>
    </row>
    <row r="28" spans="2:14" x14ac:dyDescent="0.45">
      <c r="B28" s="89">
        <v>23</v>
      </c>
      <c r="C28" s="90" t="s">
        <v>60</v>
      </c>
      <c r="D28" s="91" t="str">
        <f t="shared" si="0"/>
        <v>w</v>
      </c>
      <c r="E28" s="89" t="s">
        <v>16</v>
      </c>
      <c r="F28" s="97"/>
      <c r="G28" s="89" t="s">
        <v>17</v>
      </c>
      <c r="H28" s="97"/>
      <c r="I28" s="93" t="s">
        <v>37</v>
      </c>
      <c r="J28" s="97"/>
      <c r="K28" s="94" t="s">
        <v>2</v>
      </c>
      <c r="L28" s="90">
        <v>6</v>
      </c>
      <c r="N28" s="96"/>
    </row>
    <row r="29" spans="2:14" x14ac:dyDescent="0.45">
      <c r="B29" s="89">
        <v>24</v>
      </c>
      <c r="C29" s="90" t="s">
        <v>61</v>
      </c>
      <c r="D29" s="91" t="str">
        <f t="shared" si="0"/>
        <v>x</v>
      </c>
      <c r="E29" s="89" t="s">
        <v>16</v>
      </c>
      <c r="F29" s="97"/>
      <c r="G29" s="89" t="s">
        <v>17</v>
      </c>
      <c r="H29" s="97"/>
      <c r="I29" s="93" t="s">
        <v>37</v>
      </c>
      <c r="J29" s="97"/>
      <c r="K29" s="94" t="s">
        <v>2</v>
      </c>
      <c r="L29" s="90">
        <v>7</v>
      </c>
      <c r="N29" s="96"/>
    </row>
    <row r="30" spans="2:14" x14ac:dyDescent="0.45">
      <c r="B30" s="89">
        <v>25</v>
      </c>
      <c r="C30" s="90" t="s">
        <v>62</v>
      </c>
      <c r="D30" s="91" t="str">
        <f t="shared" si="0"/>
        <v>y</v>
      </c>
      <c r="E30" s="89" t="s">
        <v>16</v>
      </c>
      <c r="F30" s="97"/>
      <c r="G30" s="89" t="s">
        <v>17</v>
      </c>
      <c r="H30" s="97"/>
      <c r="I30" s="93" t="s">
        <v>37</v>
      </c>
      <c r="J30" s="97"/>
      <c r="K30" s="94" t="s">
        <v>2</v>
      </c>
      <c r="L30" s="90">
        <v>8</v>
      </c>
      <c r="N30" s="96"/>
    </row>
    <row r="31" spans="2:14" x14ac:dyDescent="0.45">
      <c r="B31" s="89">
        <v>26</v>
      </c>
      <c r="C31" s="90" t="s">
        <v>63</v>
      </c>
      <c r="D31" s="91" t="str">
        <f t="shared" si="0"/>
        <v>z</v>
      </c>
      <c r="E31" s="89" t="s">
        <v>16</v>
      </c>
      <c r="F31" s="97"/>
      <c r="G31" s="89" t="s">
        <v>17</v>
      </c>
      <c r="H31" s="97"/>
      <c r="I31" s="93" t="s">
        <v>37</v>
      </c>
      <c r="J31" s="97"/>
      <c r="K31" s="94" t="s">
        <v>2</v>
      </c>
      <c r="L31" s="90">
        <v>1</v>
      </c>
      <c r="N31" s="96"/>
    </row>
    <row r="32" spans="2:14" x14ac:dyDescent="0.45">
      <c r="B32" s="89">
        <v>27</v>
      </c>
      <c r="C32" s="90" t="s">
        <v>61</v>
      </c>
      <c r="D32" s="91" t="str">
        <f t="shared" si="0"/>
        <v>x</v>
      </c>
      <c r="E32" s="89" t="s">
        <v>16</v>
      </c>
      <c r="F32" s="97"/>
      <c r="G32" s="89" t="s">
        <v>17</v>
      </c>
      <c r="H32" s="97"/>
      <c r="I32" s="93" t="s">
        <v>37</v>
      </c>
      <c r="J32" s="97"/>
      <c r="K32" s="94" t="s">
        <v>2</v>
      </c>
      <c r="L32" s="90">
        <v>2</v>
      </c>
      <c r="N32" s="96"/>
    </row>
    <row r="33" spans="2:14" x14ac:dyDescent="0.45">
      <c r="B33" s="89">
        <v>28</v>
      </c>
      <c r="C33" s="90" t="s">
        <v>64</v>
      </c>
      <c r="D33" s="91" t="str">
        <f t="shared" si="0"/>
        <v>aa</v>
      </c>
      <c r="E33" s="89" t="s">
        <v>16</v>
      </c>
      <c r="F33" s="97"/>
      <c r="G33" s="89" t="s">
        <v>17</v>
      </c>
      <c r="H33" s="97"/>
      <c r="I33" s="93" t="s">
        <v>37</v>
      </c>
      <c r="J33" s="97"/>
      <c r="K33" s="94" t="s">
        <v>2</v>
      </c>
      <c r="L33" s="90">
        <v>3</v>
      </c>
      <c r="N33" s="96"/>
    </row>
    <row r="34" spans="2:14" x14ac:dyDescent="0.45">
      <c r="B34" s="89">
        <v>29</v>
      </c>
      <c r="C34" s="90" t="s">
        <v>65</v>
      </c>
      <c r="D34" s="91" t="str">
        <f t="shared" si="0"/>
        <v>ab</v>
      </c>
      <c r="E34" s="89" t="s">
        <v>16</v>
      </c>
      <c r="F34" s="97"/>
      <c r="G34" s="89" t="s">
        <v>17</v>
      </c>
      <c r="H34" s="97"/>
      <c r="I34" s="93" t="s">
        <v>37</v>
      </c>
      <c r="J34" s="97"/>
      <c r="K34" s="94" t="s">
        <v>2</v>
      </c>
      <c r="L34" s="90">
        <v>4</v>
      </c>
      <c r="N34" s="96"/>
    </row>
    <row r="35" spans="2:14" x14ac:dyDescent="0.45">
      <c r="B35" s="89">
        <v>30</v>
      </c>
      <c r="C35" s="90" t="s">
        <v>66</v>
      </c>
      <c r="D35" s="91" t="str">
        <f t="shared" si="0"/>
        <v>ac</v>
      </c>
      <c r="E35" s="89" t="s">
        <v>16</v>
      </c>
      <c r="F35" s="97"/>
      <c r="G35" s="89" t="s">
        <v>17</v>
      </c>
      <c r="H35" s="97"/>
      <c r="I35" s="93" t="s">
        <v>37</v>
      </c>
      <c r="J35" s="97"/>
      <c r="K35" s="94" t="s">
        <v>2</v>
      </c>
      <c r="L35" s="90">
        <v>5</v>
      </c>
      <c r="N35" s="96"/>
    </row>
    <row r="36" spans="2:14" x14ac:dyDescent="0.45">
      <c r="B36" s="89">
        <v>31</v>
      </c>
      <c r="C36" s="90" t="s">
        <v>67</v>
      </c>
      <c r="D36" s="91" t="str">
        <f t="shared" si="0"/>
        <v>ad</v>
      </c>
      <c r="E36" s="89" t="s">
        <v>16</v>
      </c>
      <c r="F36" s="97"/>
      <c r="G36" s="89" t="s">
        <v>17</v>
      </c>
      <c r="H36" s="97"/>
      <c r="I36" s="93" t="s">
        <v>37</v>
      </c>
      <c r="J36" s="97"/>
      <c r="K36" s="94" t="s">
        <v>2</v>
      </c>
      <c r="L36" s="90">
        <v>6</v>
      </c>
      <c r="N36" s="96"/>
    </row>
    <row r="37" spans="2:14" x14ac:dyDescent="0.45">
      <c r="B37" s="89">
        <v>32</v>
      </c>
      <c r="C37" s="90" t="s">
        <v>68</v>
      </c>
      <c r="D37" s="91" t="str">
        <f t="shared" si="0"/>
        <v>ae</v>
      </c>
      <c r="E37" s="89" t="s">
        <v>16</v>
      </c>
      <c r="F37" s="97"/>
      <c r="G37" s="89" t="s">
        <v>17</v>
      </c>
      <c r="H37" s="97"/>
      <c r="I37" s="93" t="s">
        <v>37</v>
      </c>
      <c r="J37" s="97"/>
      <c r="K37" s="94" t="s">
        <v>2</v>
      </c>
      <c r="L37" s="90">
        <v>7</v>
      </c>
      <c r="N37" s="96"/>
    </row>
    <row r="38" spans="2:14" x14ac:dyDescent="0.45">
      <c r="B38" s="89">
        <v>33</v>
      </c>
      <c r="C38" s="90" t="s">
        <v>69</v>
      </c>
      <c r="D38" s="91" t="str">
        <f t="shared" si="0"/>
        <v>af</v>
      </c>
      <c r="E38" s="89" t="s">
        <v>16</v>
      </c>
      <c r="F38" s="97"/>
      <c r="G38" s="89" t="s">
        <v>17</v>
      </c>
      <c r="H38" s="97"/>
      <c r="I38" s="93" t="s">
        <v>37</v>
      </c>
      <c r="J38" s="97"/>
      <c r="K38" s="94" t="s">
        <v>2</v>
      </c>
      <c r="L38" s="90">
        <v>8</v>
      </c>
      <c r="N38" s="96"/>
    </row>
    <row r="39" spans="2:14" x14ac:dyDescent="0.45">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5">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5">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5">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5">
      <c r="B43" s="89">
        <v>35</v>
      </c>
      <c r="C43" s="99" t="s">
        <v>36</v>
      </c>
      <c r="D43" s="91"/>
      <c r="E43" s="89" t="s">
        <v>16</v>
      </c>
      <c r="F43" s="92"/>
      <c r="G43" s="89" t="s">
        <v>17</v>
      </c>
      <c r="H43" s="92"/>
      <c r="I43" s="93" t="s">
        <v>37</v>
      </c>
      <c r="J43" s="92">
        <v>0</v>
      </c>
      <c r="K43" s="94" t="s">
        <v>2</v>
      </c>
      <c r="L43" s="95" t="str">
        <f t="shared" si="3"/>
        <v/>
      </c>
      <c r="N43" s="96"/>
    </row>
    <row r="44" spans="2:14" x14ac:dyDescent="0.45">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5">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5">
      <c r="B46" s="89">
        <v>36</v>
      </c>
      <c r="C46" s="99" t="s">
        <v>36</v>
      </c>
      <c r="D46" s="91"/>
      <c r="E46" s="89" t="s">
        <v>16</v>
      </c>
      <c r="F46" s="92"/>
      <c r="G46" s="89" t="s">
        <v>17</v>
      </c>
      <c r="H46" s="92"/>
      <c r="I46" s="93" t="s">
        <v>37</v>
      </c>
      <c r="J46" s="92">
        <v>0</v>
      </c>
      <c r="K46" s="94" t="s">
        <v>2</v>
      </c>
      <c r="L46" s="95" t="str">
        <f t="shared" si="4"/>
        <v/>
      </c>
      <c r="N46" s="96"/>
    </row>
    <row r="47" spans="2:14" x14ac:dyDescent="0.45">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5">
      <c r="C49" s="85" t="s">
        <v>192</v>
      </c>
      <c r="D49" s="85"/>
    </row>
    <row r="50" spans="3:4" x14ac:dyDescent="0.45">
      <c r="C50" s="85" t="s">
        <v>193</v>
      </c>
      <c r="D50" s="85"/>
    </row>
    <row r="51" spans="3:4" x14ac:dyDescent="0.45">
      <c r="C51" s="85" t="s">
        <v>194</v>
      </c>
      <c r="D51" s="85"/>
    </row>
    <row r="52" spans="3:4" x14ac:dyDescent="0.45">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8" tint="0.79998168889431442"/>
    <pageSetUpPr fitToPage="1"/>
  </sheetPr>
  <dimension ref="B1:BB108"/>
  <sheetViews>
    <sheetView workbookViewId="0"/>
  </sheetViews>
  <sheetFormatPr defaultColWidth="9" defaultRowHeight="18" x14ac:dyDescent="0.45"/>
  <cols>
    <col min="1" max="1" width="1.3984375" style="20" customWidth="1"/>
    <col min="2" max="3" width="9" style="20"/>
    <col min="4" max="4" width="40.59765625" style="20" customWidth="1"/>
    <col min="5" max="16384" width="9" style="20"/>
  </cols>
  <sheetData>
    <row r="1" spans="2:11" x14ac:dyDescent="0.45">
      <c r="B1" s="20" t="s">
        <v>91</v>
      </c>
      <c r="D1" s="45"/>
      <c r="E1" s="45"/>
      <c r="F1" s="45"/>
    </row>
    <row r="2" spans="2:11" s="47" customFormat="1" ht="20.25" customHeight="1" x14ac:dyDescent="0.45">
      <c r="B2" s="46" t="s">
        <v>274</v>
      </c>
      <c r="C2" s="46"/>
      <c r="D2" s="45"/>
      <c r="E2" s="45"/>
      <c r="F2" s="45"/>
    </row>
    <row r="3" spans="2:11" s="47" customFormat="1" ht="20.25" customHeight="1" x14ac:dyDescent="0.45">
      <c r="B3" s="46"/>
      <c r="C3" s="46"/>
      <c r="D3" s="45"/>
      <c r="E3" s="45"/>
      <c r="F3" s="45"/>
    </row>
    <row r="4" spans="2:11" s="52" customFormat="1" ht="20.25" customHeight="1" x14ac:dyDescent="0.45">
      <c r="B4" s="79"/>
      <c r="C4" s="45" t="s">
        <v>179</v>
      </c>
      <c r="D4" s="45"/>
      <c r="F4" s="366" t="s">
        <v>180</v>
      </c>
      <c r="G4" s="366"/>
      <c r="H4" s="366"/>
      <c r="I4" s="366"/>
      <c r="J4" s="366"/>
      <c r="K4" s="366"/>
    </row>
    <row r="5" spans="2:11" s="52" customFormat="1" ht="20.25" customHeight="1" x14ac:dyDescent="0.45">
      <c r="B5" s="80"/>
      <c r="C5" s="45" t="s">
        <v>181</v>
      </c>
      <c r="D5" s="45"/>
      <c r="F5" s="366"/>
      <c r="G5" s="366"/>
      <c r="H5" s="366"/>
      <c r="I5" s="366"/>
      <c r="J5" s="366"/>
      <c r="K5" s="366"/>
    </row>
    <row r="6" spans="2:11" s="47" customFormat="1" ht="20.25" customHeight="1" x14ac:dyDescent="0.45">
      <c r="B6" s="49" t="s">
        <v>174</v>
      </c>
      <c r="C6" s="45"/>
      <c r="D6" s="45"/>
      <c r="E6" s="48"/>
      <c r="F6" s="50"/>
    </row>
    <row r="7" spans="2:11" s="47" customFormat="1" ht="20.25" customHeight="1" x14ac:dyDescent="0.45">
      <c r="B7" s="46"/>
      <c r="C7" s="46"/>
      <c r="D7" s="45"/>
      <c r="E7" s="48"/>
      <c r="F7" s="50"/>
    </row>
    <row r="8" spans="2:11" s="47" customFormat="1" ht="20.25" customHeight="1" x14ac:dyDescent="0.45">
      <c r="B8" s="45" t="s">
        <v>92</v>
      </c>
      <c r="C8" s="46"/>
      <c r="D8" s="45"/>
      <c r="E8" s="48"/>
      <c r="F8" s="50"/>
    </row>
    <row r="9" spans="2:11" s="47" customFormat="1" ht="20.25" customHeight="1" x14ac:dyDescent="0.45">
      <c r="B9" s="46"/>
      <c r="C9" s="46"/>
      <c r="D9" s="45"/>
      <c r="E9" s="45"/>
      <c r="F9" s="45"/>
    </row>
    <row r="10" spans="2:11" s="47" customFormat="1" ht="20.25" customHeight="1" x14ac:dyDescent="0.45">
      <c r="B10" s="45" t="s">
        <v>212</v>
      </c>
      <c r="C10" s="46"/>
      <c r="D10" s="45"/>
      <c r="E10" s="45"/>
      <c r="F10" s="45"/>
    </row>
    <row r="11" spans="2:11" s="47" customFormat="1" ht="20.25" customHeight="1" x14ac:dyDescent="0.45">
      <c r="B11" s="45"/>
      <c r="C11" s="46"/>
      <c r="D11" s="45"/>
    </row>
    <row r="12" spans="2:11" s="47" customFormat="1" ht="20.25" customHeight="1" x14ac:dyDescent="0.45">
      <c r="B12" s="45" t="s">
        <v>221</v>
      </c>
      <c r="C12" s="46"/>
      <c r="D12" s="45"/>
    </row>
    <row r="13" spans="2:11" s="47" customFormat="1" ht="20.25" customHeight="1" x14ac:dyDescent="0.45">
      <c r="B13" s="45"/>
      <c r="C13" s="46"/>
      <c r="D13" s="45"/>
    </row>
    <row r="14" spans="2:11" s="47" customFormat="1" ht="20.25" customHeight="1" x14ac:dyDescent="0.45">
      <c r="B14" s="45" t="s">
        <v>213</v>
      </c>
      <c r="C14" s="46"/>
      <c r="D14" s="45"/>
    </row>
    <row r="15" spans="2:11" s="47" customFormat="1" ht="20.25" customHeight="1" x14ac:dyDescent="0.45">
      <c r="B15" s="45"/>
      <c r="C15" s="46"/>
      <c r="D15" s="45"/>
    </row>
    <row r="16" spans="2:11" s="47" customFormat="1" ht="20.25" customHeight="1" x14ac:dyDescent="0.45">
      <c r="B16" s="45" t="s">
        <v>262</v>
      </c>
      <c r="C16" s="46"/>
      <c r="D16" s="45"/>
    </row>
    <row r="17" spans="2:25" s="47" customFormat="1" ht="20.25" customHeight="1" x14ac:dyDescent="0.45">
      <c r="B17" s="45" t="s">
        <v>261</v>
      </c>
      <c r="C17" s="46"/>
      <c r="D17" s="45"/>
    </row>
    <row r="18" spans="2:25" s="47" customFormat="1" ht="20.25" customHeight="1" x14ac:dyDescent="0.45">
      <c r="B18" s="45"/>
      <c r="C18" s="46"/>
      <c r="D18" s="45"/>
    </row>
    <row r="19" spans="2:25" s="47" customFormat="1" ht="17.25" customHeight="1" x14ac:dyDescent="0.45">
      <c r="B19" s="45" t="s">
        <v>263</v>
      </c>
      <c r="C19" s="45"/>
      <c r="D19" s="45"/>
    </row>
    <row r="20" spans="2:25" s="47" customFormat="1" ht="17.25" customHeight="1" x14ac:dyDescent="0.45">
      <c r="B20" s="45" t="s">
        <v>275</v>
      </c>
      <c r="C20" s="45"/>
      <c r="D20" s="45"/>
    </row>
    <row r="21" spans="2:25" s="47" customFormat="1" ht="17.25" customHeight="1" x14ac:dyDescent="0.45">
      <c r="B21" s="45"/>
      <c r="C21" s="45"/>
      <c r="D21" s="45"/>
    </row>
    <row r="22" spans="2:25" s="47" customFormat="1" ht="17.25" customHeight="1" x14ac:dyDescent="0.45">
      <c r="B22" s="45"/>
      <c r="C22" s="22" t="s">
        <v>20</v>
      </c>
      <c r="D22" s="22" t="s">
        <v>3</v>
      </c>
    </row>
    <row r="23" spans="2:25" s="47" customFormat="1" ht="17.25" customHeight="1" x14ac:dyDescent="0.45">
      <c r="B23" s="45"/>
      <c r="C23" s="22">
        <v>1</v>
      </c>
      <c r="D23" s="51" t="s">
        <v>70</v>
      </c>
    </row>
    <row r="24" spans="2:25" s="47" customFormat="1" ht="17.25" customHeight="1" x14ac:dyDescent="0.45">
      <c r="B24" s="45"/>
      <c r="C24" s="22">
        <v>2</v>
      </c>
      <c r="D24" s="51" t="s">
        <v>101</v>
      </c>
    </row>
    <row r="25" spans="2:25" s="47" customFormat="1" ht="17.25" customHeight="1" x14ac:dyDescent="0.45">
      <c r="B25" s="45"/>
      <c r="C25" s="22">
        <v>3</v>
      </c>
      <c r="D25" s="51" t="s">
        <v>102</v>
      </c>
    </row>
    <row r="26" spans="2:25" s="47" customFormat="1" ht="17.25" customHeight="1" x14ac:dyDescent="0.45">
      <c r="B26" s="45"/>
      <c r="C26" s="22">
        <v>4</v>
      </c>
      <c r="D26" s="51" t="s">
        <v>103</v>
      </c>
    </row>
    <row r="27" spans="2:25" s="47" customFormat="1" ht="17.25" customHeight="1" x14ac:dyDescent="0.45">
      <c r="B27" s="45"/>
      <c r="C27" s="22">
        <v>5</v>
      </c>
      <c r="D27" s="51" t="s">
        <v>104</v>
      </c>
    </row>
    <row r="28" spans="2:25" s="47" customFormat="1" ht="17.25" customHeight="1" x14ac:dyDescent="0.45">
      <c r="B28" s="45"/>
      <c r="C28" s="22">
        <v>6</v>
      </c>
      <c r="D28" s="51" t="s">
        <v>241</v>
      </c>
    </row>
    <row r="29" spans="2:25" s="47" customFormat="1" ht="17.25" customHeight="1" x14ac:dyDescent="0.45">
      <c r="B29" s="45"/>
      <c r="C29" s="48"/>
      <c r="D29" s="50"/>
    </row>
    <row r="30" spans="2:25" s="47" customFormat="1" ht="17.25" customHeight="1" x14ac:dyDescent="0.45">
      <c r="B30" s="45" t="s">
        <v>264</v>
      </c>
      <c r="C30" s="45"/>
      <c r="D30" s="45"/>
      <c r="E30" s="52"/>
      <c r="F30" s="52"/>
    </row>
    <row r="31" spans="2:25" s="47" customFormat="1" ht="17.25" customHeight="1" x14ac:dyDescent="0.45">
      <c r="B31" s="45" t="s">
        <v>93</v>
      </c>
      <c r="C31" s="45"/>
      <c r="D31" s="45"/>
      <c r="E31" s="52"/>
      <c r="F31" s="52"/>
    </row>
    <row r="32" spans="2:25" s="47" customFormat="1" ht="17.25" customHeight="1" x14ac:dyDescent="0.45">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5">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5">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5">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5">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5">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5">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5">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5">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5">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5">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5">
      <c r="B43" s="45" t="s">
        <v>265</v>
      </c>
      <c r="C43" s="45"/>
      <c r="D43" s="45"/>
    </row>
    <row r="44" spans="2:51" s="47" customFormat="1" ht="17.25" customHeight="1" x14ac:dyDescent="0.45">
      <c r="B44" s="45" t="s">
        <v>169</v>
      </c>
      <c r="C44" s="45"/>
      <c r="D44" s="45"/>
      <c r="AH44" s="21"/>
      <c r="AI44" s="21"/>
      <c r="AJ44" s="21"/>
      <c r="AK44" s="21"/>
      <c r="AL44" s="21"/>
      <c r="AM44" s="21"/>
      <c r="AN44" s="21"/>
      <c r="AO44" s="21"/>
      <c r="AP44" s="21"/>
      <c r="AQ44" s="21"/>
      <c r="AR44" s="21"/>
      <c r="AS44" s="21"/>
    </row>
    <row r="45" spans="2:51" s="47" customFormat="1" ht="17.25" customHeight="1" x14ac:dyDescent="0.45">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5">
      <c r="F46" s="21"/>
    </row>
    <row r="47" spans="2:51" s="47" customFormat="1" ht="17.25" customHeight="1" x14ac:dyDescent="0.45">
      <c r="B47" s="45" t="s">
        <v>266</v>
      </c>
      <c r="C47" s="45"/>
    </row>
    <row r="48" spans="2:51" s="47" customFormat="1" ht="17.25" customHeight="1" x14ac:dyDescent="0.45">
      <c r="B48" s="45"/>
      <c r="C48" s="45"/>
    </row>
    <row r="49" spans="2:54" s="47" customFormat="1" ht="17.25" customHeight="1" x14ac:dyDescent="0.45">
      <c r="B49" s="45" t="s">
        <v>267</v>
      </c>
      <c r="C49" s="45"/>
    </row>
    <row r="50" spans="2:54" s="47" customFormat="1" ht="17.25" customHeight="1" x14ac:dyDescent="0.45">
      <c r="B50" s="45" t="s">
        <v>215</v>
      </c>
      <c r="C50" s="45"/>
    </row>
    <row r="51" spans="2:54" s="47" customFormat="1" ht="17.25" customHeight="1" x14ac:dyDescent="0.45">
      <c r="B51" s="45"/>
      <c r="C51" s="45"/>
    </row>
    <row r="52" spans="2:54" s="47" customFormat="1" ht="17.25" customHeight="1" x14ac:dyDescent="0.45">
      <c r="B52" s="45" t="s">
        <v>268</v>
      </c>
      <c r="C52" s="45"/>
    </row>
    <row r="53" spans="2:54" s="47" customFormat="1" ht="17.25" customHeight="1" x14ac:dyDescent="0.45">
      <c r="B53" s="45" t="s">
        <v>98</v>
      </c>
      <c r="C53" s="45"/>
    </row>
    <row r="54" spans="2:54" s="47" customFormat="1" ht="17.25" customHeight="1" x14ac:dyDescent="0.45">
      <c r="B54" s="45"/>
      <c r="C54" s="45"/>
    </row>
    <row r="55" spans="2:54" s="47" customFormat="1" ht="17.25" customHeight="1" x14ac:dyDescent="0.45">
      <c r="B55" s="45" t="s">
        <v>269</v>
      </c>
      <c r="C55" s="45"/>
      <c r="D55" s="45"/>
    </row>
    <row r="56" spans="2:54" s="47" customFormat="1" ht="17.25" customHeight="1" x14ac:dyDescent="0.45">
      <c r="B56" s="45"/>
      <c r="C56" s="45"/>
      <c r="D56" s="45"/>
    </row>
    <row r="57" spans="2:54" s="47" customFormat="1" ht="17.25" customHeight="1" x14ac:dyDescent="0.45">
      <c r="B57" s="52" t="s">
        <v>270</v>
      </c>
      <c r="C57" s="52"/>
      <c r="D57" s="45"/>
    </row>
    <row r="58" spans="2:54" s="47" customFormat="1" ht="17.25" customHeight="1" x14ac:dyDescent="0.45">
      <c r="B58" s="52" t="s">
        <v>99</v>
      </c>
      <c r="C58" s="52"/>
      <c r="D58" s="45"/>
    </row>
    <row r="59" spans="2:54" s="47" customFormat="1" ht="17.25" customHeight="1" x14ac:dyDescent="0.45">
      <c r="B59" s="52" t="s">
        <v>216</v>
      </c>
    </row>
    <row r="60" spans="2:54" s="47" customFormat="1" ht="17.25" customHeight="1" x14ac:dyDescent="0.45">
      <c r="B60" s="52"/>
    </row>
    <row r="61" spans="2:54" s="47" customFormat="1" ht="17.25" customHeight="1" x14ac:dyDescent="0.45">
      <c r="B61" s="52" t="s">
        <v>271</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5">
      <c r="B62" s="197" t="s">
        <v>217</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5">
      <c r="B63" s="198" t="s">
        <v>218</v>
      </c>
    </row>
    <row r="64" spans="2:54" ht="18.75" customHeight="1" x14ac:dyDescent="0.45">
      <c r="B64" s="197" t="s">
        <v>219</v>
      </c>
    </row>
    <row r="65" spans="2:2" ht="18.75" customHeight="1" x14ac:dyDescent="0.45">
      <c r="B65" s="198" t="s">
        <v>220</v>
      </c>
    </row>
    <row r="66" spans="2:2" ht="18.75" customHeight="1" x14ac:dyDescent="0.45">
      <c r="B66" s="197" t="s">
        <v>276</v>
      </c>
    </row>
    <row r="67" spans="2:2" ht="18.75" customHeight="1" x14ac:dyDescent="0.45">
      <c r="B67" s="197" t="s">
        <v>277</v>
      </c>
    </row>
    <row r="68" spans="2:2" ht="18.75" customHeight="1" x14ac:dyDescent="0.45">
      <c r="B68" s="197" t="s">
        <v>278</v>
      </c>
    </row>
    <row r="69" spans="2:2" ht="18.75" customHeight="1" x14ac:dyDescent="0.45"/>
    <row r="70" spans="2:2" ht="18.75" customHeight="1" x14ac:dyDescent="0.45"/>
    <row r="71" spans="2:2" ht="18.75" customHeight="1" x14ac:dyDescent="0.45"/>
    <row r="72" spans="2:2" ht="18.75" customHeight="1" x14ac:dyDescent="0.45"/>
    <row r="73" spans="2:2" ht="18.75" customHeight="1" x14ac:dyDescent="0.45"/>
    <row r="74" spans="2:2" ht="18.75" customHeight="1" x14ac:dyDescent="0.45"/>
    <row r="75" spans="2:2" ht="18.75" customHeight="1" x14ac:dyDescent="0.45"/>
    <row r="76" spans="2:2" ht="18.75" customHeight="1" x14ac:dyDescent="0.45"/>
    <row r="77" spans="2:2" ht="18.75" customHeight="1" x14ac:dyDescent="0.45"/>
    <row r="78" spans="2:2" ht="18.75" customHeight="1" x14ac:dyDescent="0.45"/>
    <row r="79" spans="2:2" ht="18.75" customHeight="1" x14ac:dyDescent="0.45"/>
    <row r="80" spans="2:2" ht="18.75" customHeight="1" x14ac:dyDescent="0.45"/>
    <row r="81" ht="18.75" customHeight="1" x14ac:dyDescent="0.45"/>
    <row r="82" ht="18.75" customHeight="1" x14ac:dyDescent="0.45"/>
    <row r="83" ht="18.75" customHeight="1" x14ac:dyDescent="0.45"/>
    <row r="84" ht="18.75" customHeight="1" x14ac:dyDescent="0.45"/>
    <row r="85" ht="18.75" customHeight="1" x14ac:dyDescent="0.45"/>
    <row r="86" ht="18.75" customHeight="1" x14ac:dyDescent="0.45"/>
    <row r="87" ht="18.75" customHeight="1" x14ac:dyDescent="0.45"/>
    <row r="88" ht="18.75" customHeight="1" x14ac:dyDescent="0.45"/>
    <row r="89" ht="18.75" customHeight="1" x14ac:dyDescent="0.45"/>
    <row r="90" ht="18.75" customHeight="1" x14ac:dyDescent="0.45"/>
    <row r="91" ht="18.75" customHeight="1" x14ac:dyDescent="0.45"/>
    <row r="92" ht="18.75" customHeight="1" x14ac:dyDescent="0.45"/>
    <row r="93" ht="18.75" customHeight="1" x14ac:dyDescent="0.45"/>
    <row r="94" ht="18.75" customHeight="1" x14ac:dyDescent="0.45"/>
    <row r="95" ht="18.75" customHeight="1" x14ac:dyDescent="0.45"/>
    <row r="96" ht="18.75" customHeight="1" x14ac:dyDescent="0.45"/>
    <row r="97" ht="18.75" customHeight="1" x14ac:dyDescent="0.45"/>
    <row r="98" ht="18.75" customHeight="1" x14ac:dyDescent="0.45"/>
    <row r="99" ht="18.75" customHeight="1" x14ac:dyDescent="0.45"/>
    <row r="100" ht="18.75" customHeight="1" x14ac:dyDescent="0.45"/>
    <row r="101" ht="18.75" customHeight="1" x14ac:dyDescent="0.45"/>
    <row r="102" ht="18.75" customHeight="1" x14ac:dyDescent="0.45"/>
    <row r="103" ht="18.75" customHeight="1" x14ac:dyDescent="0.45"/>
    <row r="104" ht="18.75" customHeight="1" x14ac:dyDescent="0.45"/>
    <row r="105" ht="18.75" customHeight="1" x14ac:dyDescent="0.45"/>
    <row r="106" ht="18.75" customHeight="1" x14ac:dyDescent="0.45"/>
    <row r="107" ht="18.75" customHeight="1" x14ac:dyDescent="0.45"/>
    <row r="108" ht="18.75" customHeight="1" x14ac:dyDescent="0.45"/>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 x14ac:dyDescent="0.45"/>
  <cols>
    <col min="1" max="1" width="1.8984375" style="20" customWidth="1"/>
    <col min="2" max="2" width="11.5" style="20" customWidth="1"/>
    <col min="3" max="12" width="40.59765625" style="20" customWidth="1"/>
    <col min="13" max="16384" width="9" style="20"/>
  </cols>
  <sheetData>
    <row r="1" spans="2:4" x14ac:dyDescent="0.45">
      <c r="B1" s="21" t="s">
        <v>83</v>
      </c>
      <c r="C1" s="21"/>
      <c r="D1" s="21"/>
    </row>
    <row r="2" spans="2:4" x14ac:dyDescent="0.45">
      <c r="B2" s="21"/>
      <c r="C2" s="21"/>
      <c r="D2" s="21"/>
    </row>
    <row r="3" spans="2:4" x14ac:dyDescent="0.45">
      <c r="B3" s="22" t="s">
        <v>84</v>
      </c>
      <c r="C3" s="22" t="s">
        <v>85</v>
      </c>
      <c r="D3" s="21"/>
    </row>
    <row r="4" spans="2:4" x14ac:dyDescent="0.45">
      <c r="B4" s="76">
        <v>1</v>
      </c>
      <c r="C4" s="77" t="s">
        <v>233</v>
      </c>
      <c r="D4" s="21"/>
    </row>
    <row r="5" spans="2:4" x14ac:dyDescent="0.45">
      <c r="B5" s="76">
        <v>2</v>
      </c>
      <c r="C5" s="77" t="s">
        <v>234</v>
      </c>
      <c r="D5" s="21"/>
    </row>
    <row r="6" spans="2:4" x14ac:dyDescent="0.45">
      <c r="B6" s="76">
        <v>3</v>
      </c>
      <c r="C6" s="77" t="s">
        <v>235</v>
      </c>
      <c r="D6" s="21"/>
    </row>
    <row r="7" spans="2:4" x14ac:dyDescent="0.45">
      <c r="B7" s="76">
        <v>4</v>
      </c>
      <c r="C7" s="77" t="s">
        <v>236</v>
      </c>
      <c r="D7" s="21"/>
    </row>
    <row r="8" spans="2:4" x14ac:dyDescent="0.45">
      <c r="B8" s="76">
        <v>5</v>
      </c>
      <c r="C8" s="77" t="s">
        <v>237</v>
      </c>
      <c r="D8" s="21"/>
    </row>
    <row r="9" spans="2:4" x14ac:dyDescent="0.45">
      <c r="B9" s="76">
        <v>6</v>
      </c>
      <c r="C9" s="77" t="s">
        <v>238</v>
      </c>
    </row>
    <row r="10" spans="2:4" x14ac:dyDescent="0.45">
      <c r="B10" s="76">
        <v>7</v>
      </c>
      <c r="C10" s="77" t="s">
        <v>239</v>
      </c>
      <c r="D10" s="21"/>
    </row>
    <row r="11" spans="2:4" x14ac:dyDescent="0.45">
      <c r="B11" s="76">
        <v>8</v>
      </c>
      <c r="C11" s="77" t="s">
        <v>240</v>
      </c>
      <c r="D11" s="21"/>
    </row>
    <row r="12" spans="2:4" x14ac:dyDescent="0.45">
      <c r="B12" s="76">
        <v>9</v>
      </c>
      <c r="C12" s="77" t="s">
        <v>106</v>
      </c>
      <c r="D12" s="21"/>
    </row>
    <row r="13" spans="2:4" x14ac:dyDescent="0.45">
      <c r="B13" s="76">
        <v>10</v>
      </c>
      <c r="C13" s="77" t="s">
        <v>106</v>
      </c>
      <c r="D13" s="21"/>
    </row>
    <row r="14" spans="2:4" x14ac:dyDescent="0.45">
      <c r="B14" s="81">
        <v>11</v>
      </c>
      <c r="C14" s="77" t="s">
        <v>106</v>
      </c>
      <c r="D14" s="21"/>
    </row>
    <row r="15" spans="2:4" x14ac:dyDescent="0.45">
      <c r="B15" s="81">
        <v>12</v>
      </c>
      <c r="C15" s="77" t="s">
        <v>211</v>
      </c>
      <c r="D15" s="21"/>
    </row>
    <row r="16" spans="2:4" x14ac:dyDescent="0.45">
      <c r="B16" s="81">
        <v>13</v>
      </c>
      <c r="C16" s="77" t="s">
        <v>211</v>
      </c>
      <c r="D16" s="21"/>
    </row>
    <row r="17" spans="2:12" x14ac:dyDescent="0.45">
      <c r="B17" s="81">
        <v>14</v>
      </c>
      <c r="C17" s="77" t="s">
        <v>211</v>
      </c>
      <c r="D17" s="21"/>
    </row>
    <row r="19" spans="2:12" x14ac:dyDescent="0.45">
      <c r="B19" s="21" t="s">
        <v>86</v>
      </c>
    </row>
    <row r="20" spans="2:12" ht="18.600000000000001" thickBot="1" x14ac:dyDescent="0.5"/>
    <row r="21" spans="2:12" ht="20.399999999999999" thickBot="1" x14ac:dyDescent="0.5">
      <c r="B21" s="23" t="s">
        <v>72</v>
      </c>
      <c r="C21" s="24" t="s">
        <v>70</v>
      </c>
      <c r="D21" s="25" t="s">
        <v>101</v>
      </c>
      <c r="E21" s="25" t="s">
        <v>102</v>
      </c>
      <c r="F21" s="25" t="s">
        <v>103</v>
      </c>
      <c r="G21" s="25" t="s">
        <v>104</v>
      </c>
      <c r="H21" s="60" t="s">
        <v>241</v>
      </c>
      <c r="I21" s="60" t="s">
        <v>106</v>
      </c>
      <c r="J21" s="60" t="s">
        <v>106</v>
      </c>
      <c r="K21" s="60" t="s">
        <v>211</v>
      </c>
      <c r="L21" s="61" t="s">
        <v>211</v>
      </c>
    </row>
    <row r="22" spans="2:12" ht="19.8" x14ac:dyDescent="0.45">
      <c r="B22" s="367" t="s">
        <v>73</v>
      </c>
      <c r="C22" s="26" t="s">
        <v>90</v>
      </c>
      <c r="D22" s="27" t="s">
        <v>105</v>
      </c>
      <c r="E22" s="27" t="s">
        <v>107</v>
      </c>
      <c r="F22" s="27" t="s">
        <v>19</v>
      </c>
      <c r="G22" s="27" t="s">
        <v>109</v>
      </c>
      <c r="H22" s="62" t="s">
        <v>71</v>
      </c>
      <c r="I22" s="28" t="s">
        <v>106</v>
      </c>
      <c r="J22" s="28" t="s">
        <v>106</v>
      </c>
      <c r="K22" s="62"/>
      <c r="L22" s="63"/>
    </row>
    <row r="23" spans="2:12" ht="19.8" x14ac:dyDescent="0.45">
      <c r="B23" s="368"/>
      <c r="C23" s="28" t="s">
        <v>90</v>
      </c>
      <c r="D23" s="28" t="s">
        <v>90</v>
      </c>
      <c r="E23" s="28" t="s">
        <v>108</v>
      </c>
      <c r="F23" s="28" t="s">
        <v>106</v>
      </c>
      <c r="G23" s="28" t="s">
        <v>110</v>
      </c>
      <c r="H23" s="28" t="s">
        <v>106</v>
      </c>
      <c r="I23" s="28" t="s">
        <v>106</v>
      </c>
      <c r="J23" s="28" t="s">
        <v>211</v>
      </c>
      <c r="K23" s="64"/>
      <c r="L23" s="65"/>
    </row>
    <row r="24" spans="2:12" ht="19.8" x14ac:dyDescent="0.45">
      <c r="B24" s="368"/>
      <c r="C24" s="28" t="s">
        <v>106</v>
      </c>
      <c r="D24" s="28" t="s">
        <v>106</v>
      </c>
      <c r="E24" s="28" t="s">
        <v>106</v>
      </c>
      <c r="F24" s="28" t="s">
        <v>106</v>
      </c>
      <c r="G24" s="28" t="s">
        <v>111</v>
      </c>
      <c r="H24" s="28" t="s">
        <v>106</v>
      </c>
      <c r="I24" s="28" t="s">
        <v>106</v>
      </c>
      <c r="J24" s="28" t="s">
        <v>211</v>
      </c>
      <c r="K24" s="64"/>
      <c r="L24" s="65"/>
    </row>
    <row r="25" spans="2:12" ht="19.8" x14ac:dyDescent="0.45">
      <c r="B25" s="368"/>
      <c r="C25" s="28" t="s">
        <v>106</v>
      </c>
      <c r="D25" s="28" t="s">
        <v>106</v>
      </c>
      <c r="E25" s="28" t="s">
        <v>106</v>
      </c>
      <c r="F25" s="28" t="s">
        <v>106</v>
      </c>
      <c r="G25" s="28" t="s">
        <v>112</v>
      </c>
      <c r="H25" s="28" t="s">
        <v>106</v>
      </c>
      <c r="I25" s="28" t="s">
        <v>106</v>
      </c>
      <c r="J25" s="28" t="s">
        <v>211</v>
      </c>
      <c r="K25" s="64"/>
      <c r="L25" s="65"/>
    </row>
    <row r="26" spans="2:12" ht="19.8" x14ac:dyDescent="0.45">
      <c r="B26" s="368"/>
      <c r="C26" s="28" t="s">
        <v>106</v>
      </c>
      <c r="D26" s="28" t="s">
        <v>106</v>
      </c>
      <c r="E26" s="28" t="s">
        <v>106</v>
      </c>
      <c r="F26" s="28" t="s">
        <v>106</v>
      </c>
      <c r="G26" s="28" t="s">
        <v>108</v>
      </c>
      <c r="H26" s="28" t="s">
        <v>106</v>
      </c>
      <c r="I26" s="28" t="s">
        <v>106</v>
      </c>
      <c r="J26" s="28" t="s">
        <v>211</v>
      </c>
      <c r="K26" s="64"/>
      <c r="L26" s="65"/>
    </row>
    <row r="27" spans="2:12" ht="19.8" x14ac:dyDescent="0.45">
      <c r="B27" s="368"/>
      <c r="C27" s="28" t="s">
        <v>106</v>
      </c>
      <c r="D27" s="28" t="s">
        <v>106</v>
      </c>
      <c r="E27" s="28" t="s">
        <v>106</v>
      </c>
      <c r="F27" s="28" t="s">
        <v>106</v>
      </c>
      <c r="G27" s="28" t="s">
        <v>113</v>
      </c>
      <c r="H27" s="28" t="s">
        <v>106</v>
      </c>
      <c r="I27" s="28" t="s">
        <v>106</v>
      </c>
      <c r="J27" s="28" t="s">
        <v>211</v>
      </c>
      <c r="K27" s="64"/>
      <c r="L27" s="65"/>
    </row>
    <row r="28" spans="2:12" ht="19.8" x14ac:dyDescent="0.45">
      <c r="B28" s="368"/>
      <c r="C28" s="28" t="s">
        <v>106</v>
      </c>
      <c r="D28" s="28" t="s">
        <v>106</v>
      </c>
      <c r="E28" s="28" t="s">
        <v>106</v>
      </c>
      <c r="F28" s="28" t="s">
        <v>106</v>
      </c>
      <c r="G28" s="28" t="s">
        <v>114</v>
      </c>
      <c r="H28" s="28" t="s">
        <v>106</v>
      </c>
      <c r="I28" s="28" t="s">
        <v>106</v>
      </c>
      <c r="J28" s="28" t="s">
        <v>211</v>
      </c>
      <c r="K28" s="64"/>
      <c r="L28" s="65"/>
    </row>
    <row r="29" spans="2:12" ht="19.8" x14ac:dyDescent="0.45">
      <c r="B29" s="368"/>
      <c r="C29" s="28" t="s">
        <v>106</v>
      </c>
      <c r="D29" s="28" t="s">
        <v>106</v>
      </c>
      <c r="E29" s="28" t="s">
        <v>106</v>
      </c>
      <c r="F29" s="28" t="s">
        <v>106</v>
      </c>
      <c r="G29" s="28" t="s">
        <v>115</v>
      </c>
      <c r="H29" s="28" t="s">
        <v>106</v>
      </c>
      <c r="I29" s="28" t="s">
        <v>106</v>
      </c>
      <c r="J29" s="28" t="s">
        <v>211</v>
      </c>
      <c r="K29" s="64"/>
      <c r="L29" s="65"/>
    </row>
    <row r="30" spans="2:12" ht="19.8" x14ac:dyDescent="0.45">
      <c r="B30" s="368"/>
      <c r="C30" s="28" t="s">
        <v>106</v>
      </c>
      <c r="D30" s="28" t="s">
        <v>106</v>
      </c>
      <c r="E30" s="28" t="s">
        <v>106</v>
      </c>
      <c r="F30" s="28" t="s">
        <v>106</v>
      </c>
      <c r="G30" s="28" t="s">
        <v>116</v>
      </c>
      <c r="H30" s="28" t="s">
        <v>106</v>
      </c>
      <c r="I30" s="28" t="s">
        <v>106</v>
      </c>
      <c r="J30" s="28" t="s">
        <v>211</v>
      </c>
      <c r="K30" s="64"/>
      <c r="L30" s="65"/>
    </row>
    <row r="31" spans="2:12" ht="20.399999999999999" thickBot="1" x14ac:dyDescent="0.5">
      <c r="B31" s="369"/>
      <c r="C31" s="193" t="s">
        <v>106</v>
      </c>
      <c r="D31" s="194" t="s">
        <v>211</v>
      </c>
      <c r="E31" s="194" t="s">
        <v>211</v>
      </c>
      <c r="F31" s="194" t="s">
        <v>211</v>
      </c>
      <c r="G31" s="194" t="s">
        <v>211</v>
      </c>
      <c r="H31" s="194" t="s">
        <v>211</v>
      </c>
      <c r="I31" s="194" t="s">
        <v>211</v>
      </c>
      <c r="J31" s="194" t="s">
        <v>211</v>
      </c>
      <c r="K31" s="66"/>
      <c r="L31" s="67"/>
    </row>
    <row r="36" spans="3:3" x14ac:dyDescent="0.45">
      <c r="C36" s="20" t="s">
        <v>182</v>
      </c>
    </row>
    <row r="37" spans="3:3" x14ac:dyDescent="0.45">
      <c r="C37" s="20" t="s">
        <v>74</v>
      </c>
    </row>
    <row r="38" spans="3:3" x14ac:dyDescent="0.45">
      <c r="C38" s="20" t="s">
        <v>183</v>
      </c>
    </row>
    <row r="39" spans="3:3" x14ac:dyDescent="0.45">
      <c r="C39" s="20" t="s">
        <v>75</v>
      </c>
    </row>
    <row r="40" spans="3:3" x14ac:dyDescent="0.45">
      <c r="C40" s="20" t="s">
        <v>242</v>
      </c>
    </row>
    <row r="41" spans="3:3" x14ac:dyDescent="0.45">
      <c r="C41" s="20" t="s">
        <v>243</v>
      </c>
    </row>
    <row r="42" spans="3:3" x14ac:dyDescent="0.45">
      <c r="C42" s="20" t="s">
        <v>244</v>
      </c>
    </row>
    <row r="43" spans="3:3" x14ac:dyDescent="0.45">
      <c r="C43" s="20" t="s">
        <v>245</v>
      </c>
    </row>
    <row r="44" spans="3:3" x14ac:dyDescent="0.45">
      <c r="C44" s="20" t="s">
        <v>246</v>
      </c>
    </row>
    <row r="46" spans="3:3" x14ac:dyDescent="0.45">
      <c r="C46" s="20" t="s">
        <v>76</v>
      </c>
    </row>
    <row r="47" spans="3:3" x14ac:dyDescent="0.45">
      <c r="C47" s="20" t="s">
        <v>77</v>
      </c>
    </row>
    <row r="49" spans="3:3" x14ac:dyDescent="0.45">
      <c r="C49" s="20" t="s">
        <v>184</v>
      </c>
    </row>
    <row r="50" spans="3:3" x14ac:dyDescent="0.45">
      <c r="C50" s="20" t="s">
        <v>78</v>
      </c>
    </row>
    <row r="51" spans="3:3" x14ac:dyDescent="0.45">
      <c r="C51" s="20" t="s">
        <v>79</v>
      </c>
    </row>
    <row r="52" spans="3:3" x14ac:dyDescent="0.45">
      <c r="C52" s="20" t="s">
        <v>80</v>
      </c>
    </row>
    <row r="53" spans="3:3" x14ac:dyDescent="0.45">
      <c r="C53" s="20" t="s">
        <v>81</v>
      </c>
    </row>
    <row r="54" spans="3:3" x14ac:dyDescent="0.45">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19</vt:i4>
      </vt:variant>
    </vt:vector>
  </HeadingPairs>
  <TitlesOfParts>
    <vt:vector size="25"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特定施設入居者生活介護!Print_Area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cp:lastModifiedBy>
  <cp:lastPrinted>2021-03-24T13:31:58Z</cp:lastPrinted>
  <dcterms:created xsi:type="dcterms:W3CDTF">2020-01-28T01:12:50Z</dcterms:created>
  <dcterms:modified xsi:type="dcterms:W3CDTF">2020-01-28T01:12:50Z</dcterms:modified>
</cp:coreProperties>
</file>