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6\07_経営比較分析表\02_経営比較分析表\06_最終データ\171 下水道（公共）\"/>
    </mc:Choice>
  </mc:AlternateContent>
  <xr:revisionPtr revIDLastSave="0" documentId="13_ncr:1_{0178C064-B55D-42B1-8358-9B50A04F8D5A}" xr6:coauthVersionLast="47" xr6:coauthVersionMax="47" xr10:uidLastSave="{00000000-0000-0000-0000-000000000000}"/>
  <workbookProtection workbookAlgorithmName="SHA-512" workbookHashValue="W2wxIXnIl1St5HcLwEPUmw/glew4xmijsOX5nUYFOvydrJ5Ku6FcDzW8t3L1lpWmCsVRwdGusgVuV4LCeKU2Rw==" workbookSaltValue="0h9ccMcY9+tluDRsnohjJg==" workbookSpinCount="100000" lockStructure="1"/>
  <bookViews>
    <workbookView xWindow="-289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I85" i="4"/>
  <c r="H85" i="4"/>
  <c r="G85" i="4"/>
  <c r="E85" i="4"/>
  <c r="BB10" i="4"/>
  <c r="AT10" i="4"/>
  <c r="P10" i="4"/>
  <c r="AT8" i="4"/>
  <c r="W8" i="4"/>
  <c r="P8" i="4"/>
  <c r="B6" i="4"/>
</calcChain>
</file>

<file path=xl/sharedStrings.xml><?xml version="1.0" encoding="utf-8"?>
<sst xmlns="http://schemas.openxmlformats.org/spreadsheetml/2006/main" count="231" uniqueCount="117">
  <si>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</si>
  <si>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</si>
  <si>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</si>
  <si>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</si>
  <si>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</si>
  <si>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</si>
  <si>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</si>
  <si>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</si>
  <si>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</si>
  <si>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</si>
  <si>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</si>
  <si>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</si>
  <si>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</si>
  <si>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</si>
  <si>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</si>
  <si>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</si>
  <si>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</si>
  <si>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</si>
  <si>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</si>
  <si>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</si>
  <si>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</si>
  <si>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</si>
  <si>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</si>
  <si>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</si>
  <si>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</si>
  <si>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</si>
  <si>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</si>
  <si>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</si>
  <si>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</si>
  <si>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</si>
  <si>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</si>
  <si>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</si>
  <si>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</si>
  <si>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</si>
  <si>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</si>
  <si>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</si>
  <si>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</si>
  <si>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</si>
  <si>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</si>
  <si>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</si>
  <si>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</si>
  <si>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</si>
  <si>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</si>
  <si>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</si>
  <si>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</si>
  <si>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</si>
  <si>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</si>
  <si>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</si>
  <si>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</si>
  <si>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</si>
  <si>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</si>
  <si>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</si>
  <si>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</si>
  <si>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</si>
  <si>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</si>
  <si>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</si>
  <si>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</si>
  <si>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</si>
  <si>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</si>
  <si>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</si>
  <si>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</si>
  <si>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</si>
  <si>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</si>
  <si>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</si>
  <si>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</si>
  <si>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</si>
  <si>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</si>
  <si>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</si>
  <si>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</si>
  <si>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</si>
  <si>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</si>
  <si>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</si>
  <si>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</si>
  <si>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</si>
  <si>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</si>
  <si>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</si>
  <si>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</si>
  <si>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</si>
  <si>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</si>
  <si>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</si>
  <si>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</si>
  <si>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</si>
  <si>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</si>
  <si>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</si>
  <si>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</si>
  <si>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</si>
  <si>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</si>
  <si>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</si>
  <si>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</si>
  <si>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</si>
  <si>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</si>
  <si>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</si>
  <si>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</si>
  <si>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</si>
  <si>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</si>
  <si>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</si>
  <si>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松戸市</t>
  </si>
  <si>
    <t>法適用</t>
  </si>
  <si>
    <t>下水道事業</t>
  </si>
  <si>
    <t>公共下水道</t>
  </si>
  <si>
    <t>Aa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</si>
  <si>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</si>
  <si>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</si>
  <si>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</si>
  <si>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</si>
  <si>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</si>
  <si>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</si>
  <si>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</si>
  <si>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</si>
  <si>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</si>
  <si>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</si>
  <si>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</si>
  <si>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</si>
  <si>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</si>
  <si>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経常収支比率は100％を上回っており、③流動比率も上昇傾向にあるものの、全国平均、類似団体平均値を共に下回っていることから、現金等の確保に努め、支払能力を高めるための経営改善を図る必要がある。
④企業債残高対事業規模比率は、全国平均、類似団体平均値を下回っており、今後も適切な投資規模を保つことができるよう努めていく。
⑥汚水処理原価が全国平均、類似団体平均値と比べて高くなっていることから、費用削減等を行い、健全経営に努める必要がある。
　</t>
  </si>
  <si>
    <t>①有形固定資産減価償却率は、全国平均及び類似団体と比べて低水準ではあるものの、②管渠老朽化率は全国平均を上回っている。
　今後はストックマネジメント計画をもとに、計画的な調査・改築を行い、管きょの健全度を維持していく必要がある。</t>
  </si>
  <si>
    <t xml:space="preserve">普及率は88％を超え、年々増加傾向にあるが、引き続き施設の整備を進め、下水道未普及地域の解消を図っていく。また、早期接続を促進するため、啓発活動等を継続的に実施することで⑧水洗化率の向上、有収水量の増加を図っていく。
　維持管理費については、今後増加していくことが見込まれるため、計画的・効率的に維持管理を行っていく必要がある。
　分析により得られた結果を基に、経営基盤の強化に向けて取り組んでいきたい。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</si>
</sst>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0" fillId="6" borderId="2" xfId="0" applyFill="1" applyBorder="1" applyAlignment="1">
      <alignment vertical="center" shrinkToFit="1"/>
    </xf>
    <xf numFmtId="178" fontId="0" fillId="6" borderId="2" xfId="1" applyNumberFormat="1" applyFont="1" applyFill="1" applyBorder="1" applyAlignment="1">
      <alignment vertical="center" shrinkToFit="1"/>
    </xf>
    <xf numFmtId="177" fontId="0" fillId="6" borderId="2" xfId="1" applyNumberFormat="1" applyFont="1" applyFill="1" applyBorder="1" applyAlignment="1">
      <alignment vertical="center" shrinkToFit="1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0.09</c:v>
                </c:pt>
                <c:pt idx="2">
                  <c:v>0.1</c:v>
                </c:pt>
                <c:pt idx="3">
                  <c:v>0.09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4-42D5-A0D3-BD4693081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0.16</c:v>
                </c:pt>
                <c:pt idx="1">
                  <c:v>0.14000000000000001</c:v>
                </c:pt>
                <c:pt idx="2">
                  <c:v>0.15</c:v>
                </c:pt>
                <c:pt idx="3">
                  <c:v>0.16</c:v>
                </c:pt>
                <c:pt idx="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4-42D5-A0D3-BD4693081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60.72</c:v>
                </c:pt>
                <c:pt idx="1">
                  <c:v>61.8</c:v>
                </c:pt>
                <c:pt idx="2">
                  <c:v>63.24</c:v>
                </c:pt>
                <c:pt idx="3">
                  <c:v>59.13</c:v>
                </c:pt>
                <c:pt idx="4">
                  <c:v>54.34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9-4156-8428-688751C21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62.97</c:v>
                </c:pt>
                <c:pt idx="1">
                  <c:v>64.930000000000007</c:v>
                </c:pt>
                <c:pt idx="2">
                  <c:v>65.680000000000007</c:v>
                </c:pt>
                <c:pt idx="3">
                  <c:v>63.62</c:v>
                </c:pt>
                <c:pt idx="4">
                  <c:v>62.65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9-4156-8428-688751C21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95.96</c:v>
                </c:pt>
                <c:pt idx="1">
                  <c:v>96.16</c:v>
                </c:pt>
                <c:pt idx="2">
                  <c:v>96.41</c:v>
                </c:pt>
                <c:pt idx="3">
                  <c:v>96.77</c:v>
                </c:pt>
                <c:pt idx="4">
                  <c:v>96.82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6-4478-8F12-26B5B4EC6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96.97</c:v>
                </c:pt>
                <c:pt idx="1">
                  <c:v>97.7</c:v>
                </c:pt>
                <c:pt idx="2">
                  <c:v>97.59</c:v>
                </c:pt>
                <c:pt idx="3">
                  <c:v>97.53</c:v>
                </c:pt>
                <c:pt idx="4">
                  <c:v>97.54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6-4478-8F12-26B5B4EC6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104.93</c:v>
                </c:pt>
                <c:pt idx="1">
                  <c:v>104.43</c:v>
                </c:pt>
                <c:pt idx="2">
                  <c:v>104.31</c:v>
                </c:pt>
                <c:pt idx="3">
                  <c:v>104.17</c:v>
                </c:pt>
                <c:pt idx="4">
                  <c:v>105.39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9-4C55-A300-6B67CAFEB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109</c:v>
                </c:pt>
                <c:pt idx="1">
                  <c:v>107.09</c:v>
                </c:pt>
                <c:pt idx="2">
                  <c:v>107.96</c:v>
                </c:pt>
                <c:pt idx="3">
                  <c:v>107.29</c:v>
                </c:pt>
                <c:pt idx="4">
                  <c:v>106.58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9-4C55-A300-6B67CAFEB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7.69</c:v>
                </c:pt>
                <c:pt idx="1">
                  <c:v>10.99</c:v>
                </c:pt>
                <c:pt idx="2">
                  <c:v>14.22</c:v>
                </c:pt>
                <c:pt idx="3">
                  <c:v>17.39</c:v>
                </c:pt>
                <c:pt idx="4">
                  <c:v>20.52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3-4652-9E30-6B91EA48D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24.54</c:v>
                </c:pt>
                <c:pt idx="1">
                  <c:v>23.38</c:v>
                </c:pt>
                <c:pt idx="2">
                  <c:v>24.59</c:v>
                </c:pt>
                <c:pt idx="3">
                  <c:v>26.87</c:v>
                </c:pt>
                <c:pt idx="4">
                  <c:v>29.31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3-4652-9E30-6B91EA48D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7.37</c:v>
                </c:pt>
                <c:pt idx="1">
                  <c:v>9.5</c:v>
                </c:pt>
                <c:pt idx="2">
                  <c:v>9.56</c:v>
                </c:pt>
                <c:pt idx="3">
                  <c:v>9.9600000000000009</c:v>
                </c:pt>
                <c:pt idx="4">
                  <c:v>10.46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1-4620-A530-42E5C5DF8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7.66</c:v>
                </c:pt>
                <c:pt idx="1">
                  <c:v>8.1999999999999993</c:v>
                </c:pt>
                <c:pt idx="2">
                  <c:v>9.43</c:v>
                </c:pt>
                <c:pt idx="3">
                  <c:v>12.4</c:v>
                </c:pt>
                <c:pt idx="4">
                  <c:v>13.81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1-4620-A530-42E5C5DF8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9-4500-BEF2-EAD6C9E21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0.28000000000000003</c:v>
                </c:pt>
                <c:pt idx="1">
                  <c:v>0.59</c:v>
                </c:pt>
                <c:pt idx="2">
                  <c:v>0.68</c:v>
                </c:pt>
                <c:pt idx="3">
                  <c:v>0.9</c:v>
                </c:pt>
                <c:pt idx="4">
                  <c:v>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9-4500-BEF2-EAD6C9E21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37.22</c:v>
                </c:pt>
                <c:pt idx="1">
                  <c:v>46.38</c:v>
                </c:pt>
                <c:pt idx="2">
                  <c:v>56.55</c:v>
                </c:pt>
                <c:pt idx="3">
                  <c:v>71.180000000000007</c:v>
                </c:pt>
                <c:pt idx="4">
                  <c:v>87.16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8-4D6D-87A2-FDCDD2466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71.19</c:v>
                </c:pt>
                <c:pt idx="1">
                  <c:v>77.72</c:v>
                </c:pt>
                <c:pt idx="2">
                  <c:v>86.61</c:v>
                </c:pt>
                <c:pt idx="3">
                  <c:v>100.73</c:v>
                </c:pt>
                <c:pt idx="4">
                  <c:v>108.7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8-4D6D-87A2-FDCDD2466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375.53</c:v>
                </c:pt>
                <c:pt idx="1">
                  <c:v>370.4</c:v>
                </c:pt>
                <c:pt idx="2">
                  <c:v>359.91</c:v>
                </c:pt>
                <c:pt idx="3">
                  <c:v>329.45</c:v>
                </c:pt>
                <c:pt idx="4">
                  <c:v>324.38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2-4A07-BF20-A24C752B8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517.34</c:v>
                </c:pt>
                <c:pt idx="1">
                  <c:v>485.6</c:v>
                </c:pt>
                <c:pt idx="2">
                  <c:v>463.93</c:v>
                </c:pt>
                <c:pt idx="3">
                  <c:v>481.88</c:v>
                </c:pt>
                <c:pt idx="4">
                  <c:v>460.03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2-4A07-BF20-A24C752B8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98.75</c:v>
                </c:pt>
                <c:pt idx="2">
                  <c:v>99.38</c:v>
                </c:pt>
                <c:pt idx="3">
                  <c:v>99.82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89-4CB5-A8FB-E35AD6AF2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99.89</c:v>
                </c:pt>
                <c:pt idx="1">
                  <c:v>99.95</c:v>
                </c:pt>
                <c:pt idx="2">
                  <c:v>103.4</c:v>
                </c:pt>
                <c:pt idx="3">
                  <c:v>101.87</c:v>
                </c:pt>
                <c:pt idx="4">
                  <c:v>101.33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9-4CB5-A8FB-E35AD6AF2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152.13999999999999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7-46F7-9117-36683340F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112.4</c:v>
                </c:pt>
                <c:pt idx="1">
                  <c:v>110.21</c:v>
                </c:pt>
                <c:pt idx="2">
                  <c:v>110.26</c:v>
                </c:pt>
                <c:pt idx="3">
                  <c:v>111.88</c:v>
                </c:pt>
                <c:pt idx="4">
                  <c:v>114.16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7-46F7-9117-36683340F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千葉県　松戸市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3" t="s">
        <v>1</v>
      </c>
      <c r="C7" s="53"/>
      <c r="D7" s="53"/>
      <c r="E7" s="53"/>
      <c r="F7" s="53"/>
      <c r="G7" s="53"/>
      <c r="H7" s="53"/>
      <c r="I7" s="53" t="s">
        <v>2</v>
      </c>
      <c r="J7" s="53"/>
      <c r="K7" s="53"/>
      <c r="L7" s="53"/>
      <c r="M7" s="53"/>
      <c r="N7" s="53"/>
      <c r="O7" s="53"/>
      <c r="P7" s="53" t="s">
        <v>3</v>
      </c>
      <c r="Q7" s="53"/>
      <c r="R7" s="53"/>
      <c r="S7" s="53"/>
      <c r="T7" s="53"/>
      <c r="U7" s="53"/>
      <c r="V7" s="53"/>
      <c r="W7" s="53" t="s">
        <v>4</v>
      </c>
      <c r="X7" s="53"/>
      <c r="Y7" s="53"/>
      <c r="Z7" s="53"/>
      <c r="AA7" s="53"/>
      <c r="AB7" s="53"/>
      <c r="AC7" s="53"/>
      <c r="AD7" s="53" t="s">
        <v>5</v>
      </c>
      <c r="AE7" s="53"/>
      <c r="AF7" s="53"/>
      <c r="AG7" s="53"/>
      <c r="AH7" s="53"/>
      <c r="AI7" s="53"/>
      <c r="AJ7" s="53"/>
      <c r="AK7" s="3"/>
      <c r="AL7" s="53" t="s">
        <v>6</v>
      </c>
      <c r="AM7" s="53"/>
      <c r="AN7" s="53"/>
      <c r="AO7" s="53"/>
      <c r="AP7" s="53"/>
      <c r="AQ7" s="53"/>
      <c r="AR7" s="53"/>
      <c r="AS7" s="53"/>
      <c r="AT7" s="53" t="s">
        <v>7</v>
      </c>
      <c r="AU7" s="53"/>
      <c r="AV7" s="53"/>
      <c r="AW7" s="53"/>
      <c r="AX7" s="53"/>
      <c r="AY7" s="53"/>
      <c r="AZ7" s="53"/>
      <c r="BA7" s="53"/>
      <c r="BB7" s="53" t="s">
        <v>8</v>
      </c>
      <c r="BC7" s="53"/>
      <c r="BD7" s="53"/>
      <c r="BE7" s="53"/>
      <c r="BF7" s="53"/>
      <c r="BG7" s="53"/>
      <c r="BH7" s="53"/>
      <c r="BI7" s="53"/>
      <c r="BJ7" s="3"/>
      <c r="BK7" s="3"/>
      <c r="BL7" s="71" t="s">
        <v>9</v>
      </c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3"/>
    </row>
    <row r="8" spans="1:78" ht="18.75" customHeight="1" x14ac:dyDescent="0.15">
      <c r="A8" s="2"/>
      <c r="B8" s="67" t="str">
        <f>データ!I6</f>
        <v>法適用</v>
      </c>
      <c r="C8" s="67"/>
      <c r="D8" s="67"/>
      <c r="E8" s="67"/>
      <c r="F8" s="67"/>
      <c r="G8" s="67"/>
      <c r="H8" s="67"/>
      <c r="I8" s="67" t="str">
        <f>データ!J6</f>
        <v>下水道事業</v>
      </c>
      <c r="J8" s="67"/>
      <c r="K8" s="67"/>
      <c r="L8" s="67"/>
      <c r="M8" s="67"/>
      <c r="N8" s="67"/>
      <c r="O8" s="67"/>
      <c r="P8" s="67" t="str">
        <f>データ!K6</f>
        <v>公共下水道</v>
      </c>
      <c r="Q8" s="67"/>
      <c r="R8" s="67"/>
      <c r="S8" s="67"/>
      <c r="T8" s="67"/>
      <c r="U8" s="67"/>
      <c r="V8" s="67"/>
      <c r="W8" s="67" t="str">
        <f>データ!L6</f>
        <v>Aa</v>
      </c>
      <c r="X8" s="67"/>
      <c r="Y8" s="67"/>
      <c r="Z8" s="67"/>
      <c r="AA8" s="67"/>
      <c r="AB8" s="67"/>
      <c r="AC8" s="67"/>
      <c r="AD8" s="68" t="str">
        <f>データ!$M$6</f>
        <v>非設置</v>
      </c>
      <c r="AE8" s="68"/>
      <c r="AF8" s="68"/>
      <c r="AG8" s="68"/>
      <c r="AH8" s="68"/>
      <c r="AI8" s="68"/>
      <c r="AJ8" s="68"/>
      <c r="AK8" s="3"/>
      <c r="AL8" s="47">
        <f>データ!S6</f>
        <v>498222</v>
      </c>
      <c r="AM8" s="47"/>
      <c r="AN8" s="47"/>
      <c r="AO8" s="47"/>
      <c r="AP8" s="47"/>
      <c r="AQ8" s="47"/>
      <c r="AR8" s="47"/>
      <c r="AS8" s="47"/>
      <c r="AT8" s="48">
        <f>データ!T6</f>
        <v>61.38</v>
      </c>
      <c r="AU8" s="48"/>
      <c r="AV8" s="48"/>
      <c r="AW8" s="48"/>
      <c r="AX8" s="48"/>
      <c r="AY8" s="48"/>
      <c r="AZ8" s="48"/>
      <c r="BA8" s="48"/>
      <c r="BB8" s="48">
        <f>データ!U6</f>
        <v>8117.01</v>
      </c>
      <c r="BC8" s="48"/>
      <c r="BD8" s="48"/>
      <c r="BE8" s="48"/>
      <c r="BF8" s="48"/>
      <c r="BG8" s="48"/>
      <c r="BH8" s="48"/>
      <c r="BI8" s="48"/>
      <c r="BJ8" s="3"/>
      <c r="BK8" s="3"/>
      <c r="BL8" s="63" t="s">
        <v>10</v>
      </c>
      <c r="BM8" s="64"/>
      <c r="BN8" s="65" t="s">
        <v>11</v>
      </c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6"/>
    </row>
    <row r="9" spans="1:78" ht="18.75" customHeight="1" x14ac:dyDescent="0.15">
      <c r="A9" s="2"/>
      <c r="B9" s="53" t="s">
        <v>12</v>
      </c>
      <c r="C9" s="53"/>
      <c r="D9" s="53"/>
      <c r="E9" s="53"/>
      <c r="F9" s="53"/>
      <c r="G9" s="53"/>
      <c r="H9" s="53"/>
      <c r="I9" s="53" t="s">
        <v>13</v>
      </c>
      <c r="J9" s="53"/>
      <c r="K9" s="53"/>
      <c r="L9" s="53"/>
      <c r="M9" s="53"/>
      <c r="N9" s="53"/>
      <c r="O9" s="53"/>
      <c r="P9" s="53" t="s">
        <v>14</v>
      </c>
      <c r="Q9" s="53"/>
      <c r="R9" s="53"/>
      <c r="S9" s="53"/>
      <c r="T9" s="53"/>
      <c r="U9" s="53"/>
      <c r="V9" s="53"/>
      <c r="W9" s="53" t="s">
        <v>15</v>
      </c>
      <c r="X9" s="53"/>
      <c r="Y9" s="53"/>
      <c r="Z9" s="53"/>
      <c r="AA9" s="53"/>
      <c r="AB9" s="53"/>
      <c r="AC9" s="53"/>
      <c r="AD9" s="53" t="s">
        <v>16</v>
      </c>
      <c r="AE9" s="53"/>
      <c r="AF9" s="53"/>
      <c r="AG9" s="53"/>
      <c r="AH9" s="53"/>
      <c r="AI9" s="53"/>
      <c r="AJ9" s="53"/>
      <c r="AK9" s="3"/>
      <c r="AL9" s="53" t="s">
        <v>17</v>
      </c>
      <c r="AM9" s="53"/>
      <c r="AN9" s="53"/>
      <c r="AO9" s="53"/>
      <c r="AP9" s="53"/>
      <c r="AQ9" s="53"/>
      <c r="AR9" s="53"/>
      <c r="AS9" s="53"/>
      <c r="AT9" s="53" t="s">
        <v>18</v>
      </c>
      <c r="AU9" s="53"/>
      <c r="AV9" s="53"/>
      <c r="AW9" s="53"/>
      <c r="AX9" s="53"/>
      <c r="AY9" s="53"/>
      <c r="AZ9" s="53"/>
      <c r="BA9" s="53"/>
      <c r="BB9" s="53" t="s">
        <v>19</v>
      </c>
      <c r="BC9" s="53"/>
      <c r="BD9" s="53"/>
      <c r="BE9" s="53"/>
      <c r="BF9" s="53"/>
      <c r="BG9" s="53"/>
      <c r="BH9" s="53"/>
      <c r="BI9" s="53"/>
      <c r="BJ9" s="3"/>
      <c r="BK9" s="3"/>
      <c r="BL9" s="54" t="s">
        <v>20</v>
      </c>
      <c r="BM9" s="55"/>
      <c r="BN9" s="56" t="s">
        <v>21</v>
      </c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7"/>
    </row>
    <row r="10" spans="1:78" ht="18.75" customHeight="1" x14ac:dyDescent="0.15">
      <c r="A10" s="2"/>
      <c r="B10" s="48" t="str">
        <f>データ!N6</f>
        <v>-</v>
      </c>
      <c r="C10" s="48"/>
      <c r="D10" s="48"/>
      <c r="E10" s="48"/>
      <c r="F10" s="48"/>
      <c r="G10" s="48"/>
      <c r="H10" s="48"/>
      <c r="I10" s="48">
        <f>データ!O6</f>
        <v>67.239999999999995</v>
      </c>
      <c r="J10" s="48"/>
      <c r="K10" s="48"/>
      <c r="L10" s="48"/>
      <c r="M10" s="48"/>
      <c r="N10" s="48"/>
      <c r="O10" s="48"/>
      <c r="P10" s="48">
        <f>データ!P6</f>
        <v>88.96</v>
      </c>
      <c r="Q10" s="48"/>
      <c r="R10" s="48"/>
      <c r="S10" s="48"/>
      <c r="T10" s="48"/>
      <c r="U10" s="48"/>
      <c r="V10" s="48"/>
      <c r="W10" s="48">
        <f>データ!Q6</f>
        <v>80.38</v>
      </c>
      <c r="X10" s="48"/>
      <c r="Y10" s="48"/>
      <c r="Z10" s="48"/>
      <c r="AA10" s="48"/>
      <c r="AB10" s="48"/>
      <c r="AC10" s="48"/>
      <c r="AD10" s="47">
        <f>データ!R6</f>
        <v>2468</v>
      </c>
      <c r="AE10" s="47"/>
      <c r="AF10" s="47"/>
      <c r="AG10" s="47"/>
      <c r="AH10" s="47"/>
      <c r="AI10" s="47"/>
      <c r="AJ10" s="47"/>
      <c r="AK10" s="2"/>
      <c r="AL10" s="47">
        <f>データ!V6</f>
        <v>443817</v>
      </c>
      <c r="AM10" s="47"/>
      <c r="AN10" s="47"/>
      <c r="AO10" s="47"/>
      <c r="AP10" s="47"/>
      <c r="AQ10" s="47"/>
      <c r="AR10" s="47"/>
      <c r="AS10" s="47"/>
      <c r="AT10" s="48">
        <f>データ!W6</f>
        <v>40.869999999999997</v>
      </c>
      <c r="AU10" s="48"/>
      <c r="AV10" s="48"/>
      <c r="AW10" s="48"/>
      <c r="AX10" s="48"/>
      <c r="AY10" s="48"/>
      <c r="AZ10" s="48"/>
      <c r="BA10" s="48"/>
      <c r="BB10" s="48">
        <f>データ!X6</f>
        <v>10859.24</v>
      </c>
      <c r="BC10" s="48"/>
      <c r="BD10" s="48"/>
      <c r="BE10" s="48"/>
      <c r="BF10" s="48"/>
      <c r="BG10" s="48"/>
      <c r="BH10" s="48"/>
      <c r="BI10" s="48"/>
      <c r="BJ10" s="2"/>
      <c r="BK10" s="2"/>
      <c r="BL10" s="49" t="s">
        <v>22</v>
      </c>
      <c r="BM10" s="50"/>
      <c r="BN10" s="51" t="s">
        <v>23</v>
      </c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2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 x14ac:dyDescent="0.15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0" t="s">
        <v>26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 x14ac:dyDescent="0.15">
      <c r="A15" s="2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9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1" t="s">
        <v>114</v>
      </c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3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1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3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1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3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1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3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1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3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1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3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1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3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1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3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1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3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1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3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1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3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1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3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1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3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1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3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1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3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1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3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1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3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1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3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1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3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1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3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1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3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1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3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1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3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1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3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1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3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1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3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1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3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1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3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4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6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0" t="s">
        <v>27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1" t="s">
        <v>115</v>
      </c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3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1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3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1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3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1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3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1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3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1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3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1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3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1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3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1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3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1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3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1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3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1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3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1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3"/>
    </row>
    <row r="60" spans="1:78" ht="13.5" customHeight="1" x14ac:dyDescent="0.15">
      <c r="A60" s="2"/>
      <c r="B60" s="37" t="s">
        <v>28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9"/>
      <c r="BK60" s="2"/>
      <c r="BL60" s="31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3"/>
    </row>
    <row r="61" spans="1:78" ht="13.5" customHeight="1" x14ac:dyDescent="0.15">
      <c r="A61" s="2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9"/>
      <c r="BK61" s="2"/>
      <c r="BL61" s="31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3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1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3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4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6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0" t="s">
        <v>29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1" t="s">
        <v>116</v>
      </c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3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1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3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1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3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1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3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1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3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1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3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1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3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1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3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1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3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1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3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1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3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1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3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1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3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1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3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1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3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1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3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4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6"/>
    </row>
    <row r="83" spans="1:78" x14ac:dyDescent="0.15">
      <c r="C83" s="46" t="s">
        <v>30</v>
      </c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【105.91】</v>
      </c>
      <c r="F85" s="12" t="str">
        <f>データ!AT6</f>
        <v>【3.03】</v>
      </c>
      <c r="G85" s="12" t="str">
        <f>データ!BE6</f>
        <v>【78.43】</v>
      </c>
      <c r="H85" s="12" t="str">
        <f>データ!BP6</f>
        <v>【630.82】</v>
      </c>
      <c r="I85" s="12" t="str">
        <f>データ!CA6</f>
        <v>【97.81】</v>
      </c>
      <c r="J85" s="12" t="str">
        <f>データ!CL6</f>
        <v>【138.75】</v>
      </c>
      <c r="K85" s="12" t="str">
        <f>データ!CW6</f>
        <v>【58.94】</v>
      </c>
      <c r="L85" s="12" t="str">
        <f>データ!DH6</f>
        <v>【95.91】</v>
      </c>
      <c r="M85" s="12" t="str">
        <f>データ!DS6</f>
        <v>【41.09】</v>
      </c>
      <c r="N85" s="12" t="str">
        <f>データ!ED6</f>
        <v>【8.68】</v>
      </c>
      <c r="O85" s="12" t="str">
        <f>データ!EO6</f>
        <v>【0.22】</v>
      </c>
    </row>
  </sheetData>
  <sheetProtection algorithmName="SHA-512" hashValue="8AWV5WTV24r4zP31qQgRBGkwKeSOtJupSflaAmoDgzVobPBBl38XTcYCxxjn4ehc/sRNKRJMfDac7N1GW7JJEg==" saltValue="Z+/rvyPdwl+XKmElFFv6/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topLeftCell="J1" workbookViewId="0">
      <selection activeCell="U13" sqref="U13"/>
    </sheetView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5" t="s">
        <v>52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7"/>
      <c r="Y3" s="81" t="s">
        <v>53</v>
      </c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 t="s">
        <v>54</v>
      </c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8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/>
      <c r="Y4" s="74" t="s">
        <v>56</v>
      </c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 t="s">
        <v>57</v>
      </c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 t="s">
        <v>58</v>
      </c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 t="s">
        <v>59</v>
      </c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 t="s">
        <v>60</v>
      </c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 t="s">
        <v>61</v>
      </c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82" t="s">
        <v>62</v>
      </c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74" t="s">
        <v>63</v>
      </c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 t="s">
        <v>64</v>
      </c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 t="s">
        <v>65</v>
      </c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 t="s">
        <v>66</v>
      </c>
      <c r="EF4" s="74"/>
      <c r="EG4" s="74"/>
      <c r="EH4" s="74"/>
      <c r="EI4" s="74"/>
      <c r="EJ4" s="74"/>
      <c r="EK4" s="74"/>
      <c r="EL4" s="74"/>
      <c r="EM4" s="74"/>
      <c r="EN4" s="74"/>
      <c r="EO4" s="74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28" t="s">
        <v>79</v>
      </c>
      <c r="U5" s="2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28" t="s">
        <v>84</v>
      </c>
      <c r="CN5" s="28" t="s">
        <v>85</v>
      </c>
      <c r="CO5" s="28" t="s">
        <v>86</v>
      </c>
      <c r="CP5" s="28" t="s">
        <v>87</v>
      </c>
      <c r="CQ5" s="28" t="s">
        <v>88</v>
      </c>
      <c r="CR5" s="28" t="s">
        <v>89</v>
      </c>
      <c r="CS5" s="28" t="s">
        <v>90</v>
      </c>
      <c r="CT5" s="28" t="s">
        <v>91</v>
      </c>
      <c r="CU5" s="28" t="s">
        <v>92</v>
      </c>
      <c r="CV5" s="28" t="s">
        <v>93</v>
      </c>
      <c r="CW5" s="2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2023</v>
      </c>
      <c r="C6" s="19">
        <f t="shared" ref="C6:X6" si="3">C7</f>
        <v>122076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千葉県　松戸市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Aa</v>
      </c>
      <c r="M6" s="19" t="str">
        <f t="shared" si="3"/>
        <v>非設置</v>
      </c>
      <c r="N6" s="20" t="str">
        <f t="shared" si="3"/>
        <v>-</v>
      </c>
      <c r="O6" s="20">
        <f t="shared" si="3"/>
        <v>67.239999999999995</v>
      </c>
      <c r="P6" s="20">
        <f t="shared" si="3"/>
        <v>88.96</v>
      </c>
      <c r="Q6" s="20">
        <f t="shared" si="3"/>
        <v>80.38</v>
      </c>
      <c r="R6" s="20">
        <f t="shared" si="3"/>
        <v>2468</v>
      </c>
      <c r="S6" s="20">
        <f t="shared" si="3"/>
        <v>498222</v>
      </c>
      <c r="T6" s="30">
        <f t="shared" si="3"/>
        <v>61.38</v>
      </c>
      <c r="U6" s="30">
        <f t="shared" si="3"/>
        <v>8117.01</v>
      </c>
      <c r="V6" s="20">
        <f t="shared" si="3"/>
        <v>443817</v>
      </c>
      <c r="W6" s="20">
        <f t="shared" si="3"/>
        <v>40.869999999999997</v>
      </c>
      <c r="X6" s="20">
        <f t="shared" si="3"/>
        <v>10859.24</v>
      </c>
      <c r="Y6" s="21">
        <f>IF(Y7="",NA(),Y7)</f>
        <v>104.93</v>
      </c>
      <c r="Z6" s="21">
        <f t="shared" ref="Z6:AH6" si="4">IF(Z7="",NA(),Z7)</f>
        <v>104.43</v>
      </c>
      <c r="AA6" s="21">
        <f t="shared" si="4"/>
        <v>104.31</v>
      </c>
      <c r="AB6" s="21">
        <f t="shared" si="4"/>
        <v>104.17</v>
      </c>
      <c r="AC6" s="21">
        <f t="shared" si="4"/>
        <v>105.39</v>
      </c>
      <c r="AD6" s="21">
        <f t="shared" si="4"/>
        <v>109</v>
      </c>
      <c r="AE6" s="21">
        <f t="shared" si="4"/>
        <v>107.09</v>
      </c>
      <c r="AF6" s="21">
        <f t="shared" si="4"/>
        <v>107.96</v>
      </c>
      <c r="AG6" s="21">
        <f t="shared" si="4"/>
        <v>107.29</v>
      </c>
      <c r="AH6" s="21">
        <f t="shared" si="4"/>
        <v>106.58</v>
      </c>
      <c r="AI6" s="20" t="str">
        <f>IF(AI7="","",IF(AI7="-","【-】","【"&amp;SUBSTITUTE(TEXT(AI7,"#,##0.00"),"-","△")&amp;"】"))</f>
        <v>【105.91】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0.28000000000000003</v>
      </c>
      <c r="AP6" s="21">
        <f t="shared" si="5"/>
        <v>0.59</v>
      </c>
      <c r="AQ6" s="21">
        <f t="shared" si="5"/>
        <v>0.68</v>
      </c>
      <c r="AR6" s="21">
        <f t="shared" si="5"/>
        <v>0.9</v>
      </c>
      <c r="AS6" s="21">
        <f t="shared" si="5"/>
        <v>1.19</v>
      </c>
      <c r="AT6" s="20" t="str">
        <f>IF(AT7="","",IF(AT7="-","【-】","【"&amp;SUBSTITUTE(TEXT(AT7,"#,##0.00"),"-","△")&amp;"】"))</f>
        <v>【3.03】</v>
      </c>
      <c r="AU6" s="21">
        <f>IF(AU7="",NA(),AU7)</f>
        <v>37.22</v>
      </c>
      <c r="AV6" s="21">
        <f t="shared" ref="AV6:BD6" si="6">IF(AV7="",NA(),AV7)</f>
        <v>46.38</v>
      </c>
      <c r="AW6" s="21">
        <f t="shared" si="6"/>
        <v>56.55</v>
      </c>
      <c r="AX6" s="21">
        <f t="shared" si="6"/>
        <v>71.180000000000007</v>
      </c>
      <c r="AY6" s="21">
        <f t="shared" si="6"/>
        <v>87.16</v>
      </c>
      <c r="AZ6" s="21">
        <f t="shared" si="6"/>
        <v>71.19</v>
      </c>
      <c r="BA6" s="21">
        <f t="shared" si="6"/>
        <v>77.72</v>
      </c>
      <c r="BB6" s="21">
        <f t="shared" si="6"/>
        <v>86.61</v>
      </c>
      <c r="BC6" s="21">
        <f t="shared" si="6"/>
        <v>100.73</v>
      </c>
      <c r="BD6" s="21">
        <f t="shared" si="6"/>
        <v>108.7</v>
      </c>
      <c r="BE6" s="20" t="str">
        <f>IF(BE7="","",IF(BE7="-","【-】","【"&amp;SUBSTITUTE(TEXT(BE7,"#,##0.00"),"-","△")&amp;"】"))</f>
        <v>【78.43】</v>
      </c>
      <c r="BF6" s="21">
        <f>IF(BF7="",NA(),BF7)</f>
        <v>375.53</v>
      </c>
      <c r="BG6" s="21">
        <f t="shared" ref="BG6:BO6" si="7">IF(BG7="",NA(),BG7)</f>
        <v>370.4</v>
      </c>
      <c r="BH6" s="21">
        <f t="shared" si="7"/>
        <v>359.91</v>
      </c>
      <c r="BI6" s="21">
        <f t="shared" si="7"/>
        <v>329.45</v>
      </c>
      <c r="BJ6" s="21">
        <f t="shared" si="7"/>
        <v>324.38</v>
      </c>
      <c r="BK6" s="21">
        <f t="shared" si="7"/>
        <v>517.34</v>
      </c>
      <c r="BL6" s="21">
        <f t="shared" si="7"/>
        <v>485.6</v>
      </c>
      <c r="BM6" s="21">
        <f t="shared" si="7"/>
        <v>463.93</v>
      </c>
      <c r="BN6" s="21">
        <f t="shared" si="7"/>
        <v>481.88</v>
      </c>
      <c r="BO6" s="21">
        <f t="shared" si="7"/>
        <v>460.03</v>
      </c>
      <c r="BP6" s="20" t="str">
        <f>IF(BP7="","",IF(BP7="-","【-】","【"&amp;SUBSTITUTE(TEXT(BP7,"#,##0.00"),"-","△")&amp;"】"))</f>
        <v>【630.82】</v>
      </c>
      <c r="BQ6" s="21">
        <f>IF(BQ7="",NA(),BQ7)</f>
        <v>100</v>
      </c>
      <c r="BR6" s="21">
        <f t="shared" ref="BR6:BZ6" si="8">IF(BR7="",NA(),BR7)</f>
        <v>98.75</v>
      </c>
      <c r="BS6" s="21">
        <f t="shared" si="8"/>
        <v>99.38</v>
      </c>
      <c r="BT6" s="21">
        <f t="shared" si="8"/>
        <v>99.82</v>
      </c>
      <c r="BU6" s="21">
        <f t="shared" si="8"/>
        <v>100</v>
      </c>
      <c r="BV6" s="21">
        <f t="shared" si="8"/>
        <v>99.89</v>
      </c>
      <c r="BW6" s="21">
        <f t="shared" si="8"/>
        <v>99.95</v>
      </c>
      <c r="BX6" s="21">
        <f t="shared" si="8"/>
        <v>103.4</v>
      </c>
      <c r="BY6" s="21">
        <f t="shared" si="8"/>
        <v>101.87</v>
      </c>
      <c r="BZ6" s="21">
        <f t="shared" si="8"/>
        <v>101.33</v>
      </c>
      <c r="CA6" s="20" t="str">
        <f>IF(CA7="","",IF(CA7="-","【-】","【"&amp;SUBSTITUTE(TEXT(CA7,"#,##0.00"),"-","△")&amp;"】"))</f>
        <v>【97.81】</v>
      </c>
      <c r="CB6" s="21">
        <f>IF(CB7="",NA(),CB7)</f>
        <v>152.13999999999999</v>
      </c>
      <c r="CC6" s="21">
        <f t="shared" ref="CC6:CK6" si="9">IF(CC7="",NA(),CC7)</f>
        <v>150</v>
      </c>
      <c r="CD6" s="21">
        <f t="shared" si="9"/>
        <v>150</v>
      </c>
      <c r="CE6" s="21">
        <f t="shared" si="9"/>
        <v>150</v>
      </c>
      <c r="CF6" s="21">
        <f t="shared" si="9"/>
        <v>150.38</v>
      </c>
      <c r="CG6" s="21">
        <f t="shared" si="9"/>
        <v>112.4</v>
      </c>
      <c r="CH6" s="21">
        <f t="shared" si="9"/>
        <v>110.21</v>
      </c>
      <c r="CI6" s="21">
        <f t="shared" si="9"/>
        <v>110.26</v>
      </c>
      <c r="CJ6" s="21">
        <f t="shared" si="9"/>
        <v>111.88</v>
      </c>
      <c r="CK6" s="21">
        <f t="shared" si="9"/>
        <v>114.16</v>
      </c>
      <c r="CL6" s="20" t="str">
        <f>IF(CL7="","",IF(CL7="-","【-】","【"&amp;SUBSTITUTE(TEXT(CL7,"#,##0.00"),"-","△")&amp;"】"))</f>
        <v>【138.75】</v>
      </c>
      <c r="CM6" s="29">
        <f>IF(CM7="",NA(),CM7)</f>
        <v>60.72</v>
      </c>
      <c r="CN6" s="29">
        <f t="shared" ref="CN6:CV6" si="10">IF(CN7="",NA(),CN7)</f>
        <v>61.8</v>
      </c>
      <c r="CO6" s="29">
        <f t="shared" si="10"/>
        <v>63.24</v>
      </c>
      <c r="CP6" s="29">
        <f t="shared" si="10"/>
        <v>59.13</v>
      </c>
      <c r="CQ6" s="29">
        <f t="shared" si="10"/>
        <v>54.34</v>
      </c>
      <c r="CR6" s="29">
        <f t="shared" si="10"/>
        <v>62.97</v>
      </c>
      <c r="CS6" s="29">
        <f t="shared" si="10"/>
        <v>64.930000000000007</v>
      </c>
      <c r="CT6" s="29">
        <f t="shared" si="10"/>
        <v>65.680000000000007</v>
      </c>
      <c r="CU6" s="29">
        <f t="shared" si="10"/>
        <v>63.62</v>
      </c>
      <c r="CV6" s="29">
        <f t="shared" si="10"/>
        <v>62.65</v>
      </c>
      <c r="CW6" s="30" t="str">
        <f>IF(CW7="","",IF(CW7="-","【-】","【"&amp;SUBSTITUTE(TEXT(CW7,"#,##0.00"),"-","△")&amp;"】"))</f>
        <v>【58.94】</v>
      </c>
      <c r="CX6" s="21">
        <f>IF(CX7="",NA(),CX7)</f>
        <v>95.96</v>
      </c>
      <c r="CY6" s="21">
        <f t="shared" ref="CY6:DG6" si="11">IF(CY7="",NA(),CY7)</f>
        <v>96.16</v>
      </c>
      <c r="CZ6" s="21">
        <f t="shared" si="11"/>
        <v>96.41</v>
      </c>
      <c r="DA6" s="21">
        <f t="shared" si="11"/>
        <v>96.77</v>
      </c>
      <c r="DB6" s="21">
        <f t="shared" si="11"/>
        <v>96.82</v>
      </c>
      <c r="DC6" s="21">
        <f t="shared" si="11"/>
        <v>96.97</v>
      </c>
      <c r="DD6" s="21">
        <f t="shared" si="11"/>
        <v>97.7</v>
      </c>
      <c r="DE6" s="21">
        <f t="shared" si="11"/>
        <v>97.59</v>
      </c>
      <c r="DF6" s="21">
        <f t="shared" si="11"/>
        <v>97.53</v>
      </c>
      <c r="DG6" s="21">
        <f t="shared" si="11"/>
        <v>97.54</v>
      </c>
      <c r="DH6" s="20" t="str">
        <f>IF(DH7="","",IF(DH7="-","【-】","【"&amp;SUBSTITUTE(TEXT(DH7,"#,##0.00"),"-","△")&amp;"】"))</f>
        <v>【95.91】</v>
      </c>
      <c r="DI6" s="21">
        <f>IF(DI7="",NA(),DI7)</f>
        <v>7.69</v>
      </c>
      <c r="DJ6" s="21">
        <f t="shared" ref="DJ6:DR6" si="12">IF(DJ7="",NA(),DJ7)</f>
        <v>10.99</v>
      </c>
      <c r="DK6" s="21">
        <f t="shared" si="12"/>
        <v>14.22</v>
      </c>
      <c r="DL6" s="21">
        <f t="shared" si="12"/>
        <v>17.39</v>
      </c>
      <c r="DM6" s="21">
        <f t="shared" si="12"/>
        <v>20.52</v>
      </c>
      <c r="DN6" s="21">
        <f t="shared" si="12"/>
        <v>24.54</v>
      </c>
      <c r="DO6" s="21">
        <f t="shared" si="12"/>
        <v>23.38</v>
      </c>
      <c r="DP6" s="21">
        <f t="shared" si="12"/>
        <v>24.59</v>
      </c>
      <c r="DQ6" s="21">
        <f t="shared" si="12"/>
        <v>26.87</v>
      </c>
      <c r="DR6" s="21">
        <f t="shared" si="12"/>
        <v>29.31</v>
      </c>
      <c r="DS6" s="20" t="str">
        <f>IF(DS7="","",IF(DS7="-","【-】","【"&amp;SUBSTITUTE(TEXT(DS7,"#,##0.00"),"-","△")&amp;"】"))</f>
        <v>【41.09】</v>
      </c>
      <c r="DT6" s="21">
        <f>IF(DT7="",NA(),DT7)</f>
        <v>7.37</v>
      </c>
      <c r="DU6" s="21">
        <f t="shared" ref="DU6:EC6" si="13">IF(DU7="",NA(),DU7)</f>
        <v>9.5</v>
      </c>
      <c r="DV6" s="21">
        <f t="shared" si="13"/>
        <v>9.56</v>
      </c>
      <c r="DW6" s="21">
        <f t="shared" si="13"/>
        <v>9.9600000000000009</v>
      </c>
      <c r="DX6" s="21">
        <f t="shared" si="13"/>
        <v>10.46</v>
      </c>
      <c r="DY6" s="21">
        <f t="shared" si="13"/>
        <v>7.66</v>
      </c>
      <c r="DZ6" s="21">
        <f t="shared" si="13"/>
        <v>8.1999999999999993</v>
      </c>
      <c r="EA6" s="21">
        <f t="shared" si="13"/>
        <v>9.43</v>
      </c>
      <c r="EB6" s="21">
        <f t="shared" si="13"/>
        <v>12.4</v>
      </c>
      <c r="EC6" s="21">
        <f t="shared" si="13"/>
        <v>13.81</v>
      </c>
      <c r="ED6" s="20" t="str">
        <f>IF(ED7="","",IF(ED7="-","【-】","【"&amp;SUBSTITUTE(TEXT(ED7,"#,##0.00"),"-","△")&amp;"】"))</f>
        <v>【8.68】</v>
      </c>
      <c r="EE6" s="21">
        <f>IF(EE7="",NA(),EE7)</f>
        <v>0.04</v>
      </c>
      <c r="EF6" s="21">
        <f t="shared" ref="EF6:EN6" si="14">IF(EF7="",NA(),EF7)</f>
        <v>0.09</v>
      </c>
      <c r="EG6" s="21">
        <f t="shared" si="14"/>
        <v>0.1</v>
      </c>
      <c r="EH6" s="21">
        <f t="shared" si="14"/>
        <v>0.09</v>
      </c>
      <c r="EI6" s="21">
        <f t="shared" si="14"/>
        <v>0.05</v>
      </c>
      <c r="EJ6" s="21">
        <f t="shared" si="14"/>
        <v>0.16</v>
      </c>
      <c r="EK6" s="21">
        <f t="shared" si="14"/>
        <v>0.14000000000000001</v>
      </c>
      <c r="EL6" s="21">
        <f t="shared" si="14"/>
        <v>0.15</v>
      </c>
      <c r="EM6" s="21">
        <f t="shared" si="14"/>
        <v>0.16</v>
      </c>
      <c r="EN6" s="21">
        <f t="shared" si="14"/>
        <v>0.16</v>
      </c>
      <c r="EO6" s="20" t="str">
        <f>IF(EO7="","",IF(EO7="-","【-】","【"&amp;SUBSTITUTE(TEXT(EO7,"#,##0.00"),"-","△")&amp;"】"))</f>
        <v>【0.22】</v>
      </c>
    </row>
    <row r="7" spans="1:148" s="22" customFormat="1" x14ac:dyDescent="0.15">
      <c r="A7" s="14"/>
      <c r="B7" s="23">
        <v>2023</v>
      </c>
      <c r="C7" s="23">
        <v>122076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67.239999999999995</v>
      </c>
      <c r="P7" s="24">
        <v>88.96</v>
      </c>
      <c r="Q7" s="24">
        <v>80.38</v>
      </c>
      <c r="R7" s="24">
        <v>2468</v>
      </c>
      <c r="S7" s="24">
        <v>498222</v>
      </c>
      <c r="T7" s="30">
        <v>61.38</v>
      </c>
      <c r="U7" s="30">
        <v>8117.01</v>
      </c>
      <c r="V7" s="24">
        <v>443817</v>
      </c>
      <c r="W7" s="24">
        <v>40.869999999999997</v>
      </c>
      <c r="X7" s="24">
        <v>10859.24</v>
      </c>
      <c r="Y7" s="24">
        <v>104.93</v>
      </c>
      <c r="Z7" s="24">
        <v>104.43</v>
      </c>
      <c r="AA7" s="24">
        <v>104.31</v>
      </c>
      <c r="AB7" s="24">
        <v>104.17</v>
      </c>
      <c r="AC7" s="24">
        <v>105.39</v>
      </c>
      <c r="AD7" s="24">
        <v>109</v>
      </c>
      <c r="AE7" s="24">
        <v>107.09</v>
      </c>
      <c r="AF7" s="24">
        <v>107.96</v>
      </c>
      <c r="AG7" s="24">
        <v>107.29</v>
      </c>
      <c r="AH7" s="24">
        <v>106.58</v>
      </c>
      <c r="AI7" s="24">
        <v>105.91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0.28000000000000003</v>
      </c>
      <c r="AP7" s="24">
        <v>0.59</v>
      </c>
      <c r="AQ7" s="24">
        <v>0.68</v>
      </c>
      <c r="AR7" s="24">
        <v>0.9</v>
      </c>
      <c r="AS7" s="24">
        <v>1.19</v>
      </c>
      <c r="AT7" s="24">
        <v>3.03</v>
      </c>
      <c r="AU7" s="24">
        <v>37.22</v>
      </c>
      <c r="AV7" s="24">
        <v>46.38</v>
      </c>
      <c r="AW7" s="24">
        <v>56.55</v>
      </c>
      <c r="AX7" s="24">
        <v>71.180000000000007</v>
      </c>
      <c r="AY7" s="24">
        <v>87.16</v>
      </c>
      <c r="AZ7" s="24">
        <v>71.19</v>
      </c>
      <c r="BA7" s="24">
        <v>77.72</v>
      </c>
      <c r="BB7" s="24">
        <v>86.61</v>
      </c>
      <c r="BC7" s="24">
        <v>100.73</v>
      </c>
      <c r="BD7" s="24">
        <v>108.7</v>
      </c>
      <c r="BE7" s="24">
        <v>78.430000000000007</v>
      </c>
      <c r="BF7" s="24">
        <v>375.53</v>
      </c>
      <c r="BG7" s="24">
        <v>370.4</v>
      </c>
      <c r="BH7" s="24">
        <v>359.91</v>
      </c>
      <c r="BI7" s="24">
        <v>329.45</v>
      </c>
      <c r="BJ7" s="24">
        <v>324.38</v>
      </c>
      <c r="BK7" s="24">
        <v>517.34</v>
      </c>
      <c r="BL7" s="24">
        <v>485.6</v>
      </c>
      <c r="BM7" s="24">
        <v>463.93</v>
      </c>
      <c r="BN7" s="24">
        <v>481.88</v>
      </c>
      <c r="BO7" s="24">
        <v>460.03</v>
      </c>
      <c r="BP7" s="24">
        <v>630.82000000000005</v>
      </c>
      <c r="BQ7" s="24">
        <v>100</v>
      </c>
      <c r="BR7" s="24">
        <v>98.75</v>
      </c>
      <c r="BS7" s="24">
        <v>99.38</v>
      </c>
      <c r="BT7" s="24">
        <v>99.82</v>
      </c>
      <c r="BU7" s="24">
        <v>100</v>
      </c>
      <c r="BV7" s="24">
        <v>99.89</v>
      </c>
      <c r="BW7" s="24">
        <v>99.95</v>
      </c>
      <c r="BX7" s="24">
        <v>103.4</v>
      </c>
      <c r="BY7" s="24">
        <v>101.87</v>
      </c>
      <c r="BZ7" s="24">
        <v>101.33</v>
      </c>
      <c r="CA7" s="24">
        <v>97.81</v>
      </c>
      <c r="CB7" s="24">
        <v>152.13999999999999</v>
      </c>
      <c r="CC7" s="24">
        <v>150</v>
      </c>
      <c r="CD7" s="24">
        <v>150</v>
      </c>
      <c r="CE7" s="24">
        <v>150</v>
      </c>
      <c r="CF7" s="24">
        <v>150.38</v>
      </c>
      <c r="CG7" s="24">
        <v>112.4</v>
      </c>
      <c r="CH7" s="24">
        <v>110.21</v>
      </c>
      <c r="CI7" s="24">
        <v>110.26</v>
      </c>
      <c r="CJ7" s="24">
        <v>111.88</v>
      </c>
      <c r="CK7" s="24">
        <v>114.16</v>
      </c>
      <c r="CL7" s="24">
        <v>138.75</v>
      </c>
      <c r="CM7" s="30">
        <v>60.72</v>
      </c>
      <c r="CN7" s="30">
        <v>61.8</v>
      </c>
      <c r="CO7" s="30">
        <v>63.24</v>
      </c>
      <c r="CP7" s="30">
        <v>59.13</v>
      </c>
      <c r="CQ7" s="30">
        <v>54.34</v>
      </c>
      <c r="CR7" s="30">
        <v>62.97</v>
      </c>
      <c r="CS7" s="30">
        <v>64.930000000000007</v>
      </c>
      <c r="CT7" s="30">
        <v>65.680000000000007</v>
      </c>
      <c r="CU7" s="30">
        <v>63.62</v>
      </c>
      <c r="CV7" s="30">
        <v>62.65</v>
      </c>
      <c r="CW7" s="30">
        <v>58.94</v>
      </c>
      <c r="CX7" s="24">
        <v>95.96</v>
      </c>
      <c r="CY7" s="24">
        <v>96.16</v>
      </c>
      <c r="CZ7" s="24">
        <v>96.41</v>
      </c>
      <c r="DA7" s="24">
        <v>96.77</v>
      </c>
      <c r="DB7" s="24">
        <v>96.82</v>
      </c>
      <c r="DC7" s="24">
        <v>96.97</v>
      </c>
      <c r="DD7" s="24">
        <v>97.7</v>
      </c>
      <c r="DE7" s="24">
        <v>97.59</v>
      </c>
      <c r="DF7" s="24">
        <v>97.53</v>
      </c>
      <c r="DG7" s="24">
        <v>97.54</v>
      </c>
      <c r="DH7" s="24">
        <v>95.91</v>
      </c>
      <c r="DI7" s="24">
        <v>7.69</v>
      </c>
      <c r="DJ7" s="24">
        <v>10.99</v>
      </c>
      <c r="DK7" s="24">
        <v>14.22</v>
      </c>
      <c r="DL7" s="24">
        <v>17.39</v>
      </c>
      <c r="DM7" s="24">
        <v>20.52</v>
      </c>
      <c r="DN7" s="24">
        <v>24.54</v>
      </c>
      <c r="DO7" s="24">
        <v>23.38</v>
      </c>
      <c r="DP7" s="24">
        <v>24.59</v>
      </c>
      <c r="DQ7" s="24">
        <v>26.87</v>
      </c>
      <c r="DR7" s="24">
        <v>29.31</v>
      </c>
      <c r="DS7" s="24">
        <v>41.09</v>
      </c>
      <c r="DT7" s="24">
        <v>7.37</v>
      </c>
      <c r="DU7" s="24">
        <v>9.5</v>
      </c>
      <c r="DV7" s="24">
        <v>9.56</v>
      </c>
      <c r="DW7" s="24">
        <v>9.9600000000000009</v>
      </c>
      <c r="DX7" s="24">
        <v>10.46</v>
      </c>
      <c r="DY7" s="24">
        <v>7.66</v>
      </c>
      <c r="DZ7" s="24">
        <v>8.1999999999999993</v>
      </c>
      <c r="EA7" s="24">
        <v>9.43</v>
      </c>
      <c r="EB7" s="24">
        <v>12.4</v>
      </c>
      <c r="EC7" s="24">
        <v>13.81</v>
      </c>
      <c r="ED7" s="24">
        <v>8.68</v>
      </c>
      <c r="EE7" s="24">
        <v>0.04</v>
      </c>
      <c r="EF7" s="24">
        <v>0.09</v>
      </c>
      <c r="EG7" s="24">
        <v>0.1</v>
      </c>
      <c r="EH7" s="24">
        <v>0.09</v>
      </c>
      <c r="EI7" s="24">
        <v>0.05</v>
      </c>
      <c r="EJ7" s="24">
        <v>0.16</v>
      </c>
      <c r="EK7" s="24">
        <v>0.14000000000000001</v>
      </c>
      <c r="EL7" s="24">
        <v>0.15</v>
      </c>
      <c r="EM7" s="24">
        <v>0.16</v>
      </c>
      <c r="EN7" s="24">
        <v>0.16</v>
      </c>
      <c r="EO7" s="24">
        <v>0.22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112</v>
      </c>
      <c r="F13" t="s">
        <v>110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3" ma:contentTypeDescription="新しいドキュメントを作成します。" ma:contentTypeScope="" ma:versionID="47bf177b73af665ab6191225eba940a3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ddc816f2265bb84ef6b08d73464857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2A23C1-1D66-40B5-9842-AF533A48A31F}">
  <ds:schemaRefs>
    <ds:schemaRef ds:uri="http://schemas.microsoft.com/office/2006/documentManagement/types"/>
    <ds:schemaRef ds:uri="http://purl.org/dc/dcmitype/"/>
    <ds:schemaRef ds:uri="http://purl.org/dc/terms/"/>
    <ds:schemaRef ds:uri="96f7774a-1fa4-49d3-a956-75b9c85e9b43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fd32c9f7-8932-4d07-b49b-91c8a1e2689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518BDF0-23C2-4885-91A3-3152BD2AB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1D9AAE-8305-4CB0-954F-5BFBCC9A3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cp:keywords/>
  <dc:description/>
  <cp:lastPrinted>2025-01-22T02:05:15Z</cp:lastPrinted>
  <dcterms:created xsi:type="dcterms:W3CDTF">2024-12-19T01:13:58Z</dcterms:created>
  <dcterms:modified xsi:type="dcterms:W3CDTF">2025-02-10T01:01:05Z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