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10_予算・決算関係\☆地方公営企業関係（決算統計ほか）\令和06年度（R05決算統計など）\【R7.01.30〆】公営企業に係る経営比較分析表（令和５年度決算）の分析等について（依頼）\【経営比較分析表】2023_122076_47_140（松戸市）\"/>
    </mc:Choice>
  </mc:AlternateContent>
  <xr:revisionPtr revIDLastSave="0" documentId="13_ncr:1_{329BFF86-6356-45F6-928F-19679B0BF610}" xr6:coauthVersionLast="47" xr6:coauthVersionMax="47" xr10:uidLastSave="{00000000-0000-0000-0000-000000000000}"/>
  <workbookProtection workbookAlgorithmName="SHA-512" workbookHashValue="eeXLvBiImkJIJM2nnDud+dVz8MmmyEvDRrUmXuuHcUUB0ALx45AopQHKGsHvWy5KwQoj3cxl+uCak77Sgvnuvw==" workbookSaltValue="/PvM9EadBNSJmJUzH5atkg=="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MA31" i="4" s="1"/>
  <c r="DN7" i="5"/>
  <c r="DM7" i="5"/>
  <c r="DL7" i="5"/>
  <c r="DK7" i="5"/>
  <c r="DI7" i="5"/>
  <c r="DH7" i="5"/>
  <c r="DG7" i="5"/>
  <c r="LE78" i="4" s="1"/>
  <c r="DF7" i="5"/>
  <c r="DE7" i="5"/>
  <c r="DD7" i="5"/>
  <c r="MI77" i="4" s="1"/>
  <c r="DC7" i="5"/>
  <c r="DB7" i="5"/>
  <c r="DA7" i="5"/>
  <c r="CZ7" i="5"/>
  <c r="KA77" i="4" s="1"/>
  <c r="CN7" i="5"/>
  <c r="CM7" i="5"/>
  <c r="CV67" i="4" s="1"/>
  <c r="BZ7" i="5"/>
  <c r="MA53" i="4" s="1"/>
  <c r="BY7" i="5"/>
  <c r="LH53" i="4" s="1"/>
  <c r="BX7" i="5"/>
  <c r="KO53" i="4" s="1"/>
  <c r="BW7" i="5"/>
  <c r="JV53" i="4" s="1"/>
  <c r="BV7" i="5"/>
  <c r="JC53" i="4" s="1"/>
  <c r="BU7" i="5"/>
  <c r="MA52" i="4" s="1"/>
  <c r="BT7" i="5"/>
  <c r="LH52" i="4" s="1"/>
  <c r="BS7" i="5"/>
  <c r="KO52" i="4" s="1"/>
  <c r="BR7" i="5"/>
  <c r="BQ7" i="5"/>
  <c r="BO7" i="5"/>
  <c r="BN7" i="5"/>
  <c r="BM7" i="5"/>
  <c r="BL7" i="5"/>
  <c r="FE53" i="4" s="1"/>
  <c r="BK7" i="5"/>
  <c r="EL53" i="4" s="1"/>
  <c r="BJ7" i="5"/>
  <c r="BI7" i="5"/>
  <c r="BH7" i="5"/>
  <c r="BG7" i="5"/>
  <c r="FE52" i="4" s="1"/>
  <c r="BF7" i="5"/>
  <c r="EL52" i="4" s="1"/>
  <c r="BD7" i="5"/>
  <c r="BC7" i="5"/>
  <c r="BB7" i="5"/>
  <c r="BG53" i="4" s="1"/>
  <c r="BA7" i="5"/>
  <c r="AZ7" i="5"/>
  <c r="AY7" i="5"/>
  <c r="AX7" i="5"/>
  <c r="AW7" i="5"/>
  <c r="BG52" i="4" s="1"/>
  <c r="AV7" i="5"/>
  <c r="AN52" i="4" s="1"/>
  <c r="AU7" i="5"/>
  <c r="U52" i="4" s="1"/>
  <c r="AS7" i="5"/>
  <c r="HJ32" i="4" s="1"/>
  <c r="AR7" i="5"/>
  <c r="GQ32" i="4" s="1"/>
  <c r="AQ7" i="5"/>
  <c r="FX32" i="4" s="1"/>
  <c r="AP7" i="5"/>
  <c r="AO7" i="5"/>
  <c r="AN7" i="5"/>
  <c r="AM7" i="5"/>
  <c r="AL7" i="5"/>
  <c r="AK7" i="5"/>
  <c r="FE31" i="4" s="1"/>
  <c r="AJ7" i="5"/>
  <c r="AH7" i="5"/>
  <c r="AG7" i="5"/>
  <c r="BZ32" i="4" s="1"/>
  <c r="AF7" i="5"/>
  <c r="BG32" i="4" s="1"/>
  <c r="AE7" i="5"/>
  <c r="AN32" i="4" s="1"/>
  <c r="AD7" i="5"/>
  <c r="AC7" i="5"/>
  <c r="AB7" i="5"/>
  <c r="AA7" i="5"/>
  <c r="BG31" i="4" s="1"/>
  <c r="Z7" i="5"/>
  <c r="Y7" i="5"/>
  <c r="U31" i="4" s="1"/>
  <c r="X7" i="5"/>
  <c r="LJ10" i="4" s="1"/>
  <c r="W7" i="5"/>
  <c r="V7" i="5"/>
  <c r="HX10" i="4" s="1"/>
  <c r="U7" i="5"/>
  <c r="T7" i="5"/>
  <c r="S7" i="5"/>
  <c r="HX8" i="4" s="1"/>
  <c r="R7" i="5"/>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HJ53" i="4"/>
  <c r="GQ53" i="4"/>
  <c r="FX53" i="4"/>
  <c r="CS53" i="4"/>
  <c r="BZ53" i="4"/>
  <c r="AN53" i="4"/>
  <c r="U53" i="4"/>
  <c r="JV52" i="4"/>
  <c r="JC52" i="4"/>
  <c r="HJ52" i="4"/>
  <c r="GQ52" i="4"/>
  <c r="FX52" i="4"/>
  <c r="CS52" i="4"/>
  <c r="BZ52" i="4"/>
  <c r="KO32" i="4"/>
  <c r="JV32" i="4"/>
  <c r="FE32" i="4"/>
  <c r="EL32" i="4"/>
  <c r="CS32" i="4"/>
  <c r="U32" i="4"/>
  <c r="LH31" i="4"/>
  <c r="KO31" i="4"/>
  <c r="JV31" i="4"/>
  <c r="JC31" i="4"/>
  <c r="HJ31" i="4"/>
  <c r="GQ31" i="4"/>
  <c r="FX31" i="4"/>
  <c r="EL31" i="4"/>
  <c r="CS31" i="4"/>
  <c r="BZ31" i="4"/>
  <c r="AN31" i="4"/>
  <c r="JQ10" i="4"/>
  <c r="DU10" i="4"/>
  <c r="CF10" i="4"/>
  <c r="B10" i="4"/>
  <c r="LJ8" i="4"/>
  <c r="JQ8" i="4"/>
  <c r="B6" i="4"/>
  <c r="IT76" i="4" l="1"/>
  <c r="CS51" i="4"/>
  <c r="HJ30" i="4"/>
  <c r="CS30" i="4"/>
  <c r="BZ76" i="4"/>
  <c r="MI76" i="4"/>
  <c r="HJ51" i="4"/>
  <c r="MA30" i="4"/>
  <c r="MA51"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<sst xmlns="http://schemas.openxmlformats.org/spreadsheetml/2006/main" count="278" uniqueCount="133">
  <si>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</si>
  <si>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</si>
  <si>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</si>
  <si>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</si>
  <si>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</si>
  <si>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</si>
  <si>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</si>
  <si>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</si>
  <si>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</si>
  <si>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</si>
  <si>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</si>
  <si>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</si>
  <si>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</si>
  <si>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</si>
  <si>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</si>
  <si>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</si>
  <si>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</si>
  <si>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</si>
  <si>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</si>
  <si>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</si>
  <si>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</si>
  <si>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</si>
  <si>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</si>
  <si>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</si>
  <si>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</si>
  <si>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</si>
  <si>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</si>
  <si>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</si>
  <si>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</si>
  <si>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</si>
  <si>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</si>
  <si>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</si>
  <si>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</si>
  <si>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</si>
  <si>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</si>
  <si>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</si>
  <si>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</si>
  <si>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</si>
  <si>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</si>
  <si>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</si>
  <si>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</si>
  <si>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</si>
  <si>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</si>
  <si>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</si>
  <si>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</si>
  <si>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</si>
  <si>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</si>
  <si>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</si>
  <si>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</si>
  <si>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</si>
  <si>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</si>
  <si>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</si>
  <si>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</si>
  <si>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</si>
  <si>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</si>
  <si>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</si>
  <si>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</si>
  <si>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</si>
  <si>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</si>
  <si>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</si>
  <si>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</si>
  <si>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</si>
  <si>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</si>
  <si>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</si>
  <si>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</si>
  <si>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</si>
  <si>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</si>
  <si>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</si>
  <si>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</si>
  <si>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</si>
  <si>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</si>
  <si>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</si>
  <si>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</si>
  <si>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</si>
  <si>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</si>
  <si>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</si>
  <si>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</si>
  <si>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</si>
  <si>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</si>
  <si>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</si>
  <si>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</si>
  <si>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</si>
  <si>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</si>
  <si>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</si>
  <si>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</si>
  <si>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</si>
  <si>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</si>
  <si>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</si>
  <si>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</si>
  <si>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</si>
  <si>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</si>
  <si>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</si>
  <si>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</si>
  <si>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</si>
  <si>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</si>
  <si>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</si>
  <si>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</si>
  <si>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</si>
  <si>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</si>
  <si>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</si>
  <si>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</si>
  <si>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</si>
  <si>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</si>
  <si>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</si>
  <si>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</si>
  <si>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</si>
  <si>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</si>
  <si>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</si>
  <si>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</si>
  <si>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</si>
  <si>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</si>
  <si>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</si>
  <si>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</si>
  <si>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</si>
  <si>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</si>
  <si>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</si>
  <si>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</si>
  <si>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</si>
  <si>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</si>
  <si>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</si>
  <si>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</si>
  <si>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</si>
  <si>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</si>
  <si>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</si>
  <si>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</si>
  <si>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</si>
  <si>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</si>
  <si>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</si>
  <si>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</si>
  <si>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資産等の状況としては、建設に伴う貸付金及び起債の償還が、平成17年度をもって終了しているものの、供用開始から30年以上が経過し、施設の老朽化が進んでおり、設備更新を計画的に進めている。</t>
  </si>
  <si>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昨今の社会経済情勢の変化による物価高騰や人件費の増加による委託料の上昇、老朽化による多大な修繕料が見込まれ、経営環境は厳しさを増すと予想されることから、収支状況の検証や更なる経営改善に向けた取組を検討することで、中長期的視点に立った経営を行う。</t>
    <rPh sb="177" eb="179">
      <t>サッコン</t>
    </rPh>
    <rPh sb="180" eb="184">
      <t>シャカイケイザイ</t>
    </rPh>
    <rPh sb="184" eb="186">
      <t>ジョウセイ</t>
    </rPh>
    <rPh sb="187" eb="189">
      <t>ヘンカ</t>
    </rPh>
    <rPh sb="192" eb="196">
      <t>ブッカコウトウ</t>
    </rPh>
    <rPh sb="197" eb="200">
      <t>ジンケンヒ</t>
    </rPh>
    <rPh sb="201" eb="203">
      <t>ゾウカ</t>
    </rPh>
    <rPh sb="206" eb="209">
      <t>イタクリョウ</t>
    </rPh>
    <rPh sb="210" eb="212">
      <t>ジョウショウ</t>
    </rPh>
    <rPh sb="213" eb="216">
      <t>ロウキュウカ</t>
    </rPh>
    <rPh sb="219" eb="221">
      <t>タダイ</t>
    </rPh>
    <rPh sb="222" eb="225">
      <t>シュウゼンリョウ</t>
    </rPh>
    <rPh sb="226" eb="228">
      <t>ミコ</t>
    </rPh>
    <rPh sb="231" eb="233">
      <t>ケイエイ</t>
    </rPh>
    <rPh sb="233" eb="235">
      <t>カンキョウ</t>
    </rPh>
    <rPh sb="236" eb="237">
      <t>キビ</t>
    </rPh>
    <rPh sb="240" eb="241">
      <t>マ</t>
    </rPh>
    <rPh sb="243" eb="245">
      <t>ヨソウ</t>
    </rPh>
    <phoneticPr fontId="5"/>
  </si>
  <si>
    <t>　令和2年度に新型コロナウイルス感染症拡大の影響により、利用台数及び料金収入が減少したが、令和5年度には、新型コロナウイルスが5類に移行したこともあり徐々に回復傾向にあるといえる。
　また、類似施設平均値との比較においても、適正な稼働率を維持しているといえる。</t>
    <rPh sb="1" eb="3">
      <t>レイワ</t>
    </rPh>
    <rPh sb="4" eb="6">
      <t>ネンド</t>
    </rPh>
    <rPh sb="7" eb="9">
      <t>シンガタ</t>
    </rPh>
    <rPh sb="16" eb="19">
      <t>カンセンショウ</t>
    </rPh>
    <rPh sb="19" eb="21">
      <t>カクダイ</t>
    </rPh>
    <rPh sb="22" eb="24">
      <t>エイキョウ</t>
    </rPh>
    <rPh sb="28" eb="32">
      <t>リヨウダイスウ</t>
    </rPh>
    <rPh sb="32" eb="33">
      <t>オヨ</t>
    </rPh>
    <rPh sb="34" eb="38">
      <t>リョウキンシュウニュウ</t>
    </rPh>
    <rPh sb="39" eb="41">
      <t>ゲンショウ</t>
    </rPh>
    <rPh sb="64" eb="65">
      <t>ルイ</t>
    </rPh>
    <rPh sb="66" eb="68">
      <t>イコウ</t>
    </rPh>
    <rPh sb="75" eb="77">
      <t>ジョジョ</t>
    </rPh>
    <rPh sb="78" eb="80">
      <t>カイフク</t>
    </rPh>
    <rPh sb="80" eb="82">
      <t>ケイコウ</t>
    </rPh>
    <phoneticPr fontId="5"/>
  </si>
  <si>
    <t>　①収益的収支比率については、令和2年度に新型コロナウイルス感染症拡大の影響により収入額は大きく減少したが設備の更新等の業務も一部見送ったため収益的収支比率が一時的に増加している。令和3年度以降についても新型コロナウイルス感染症の影響は受けながらも、利用台数及び料金収入は徐々に回復傾向にあるため収支状況は安定している。
　④売上高ＧＯＰ比率及び⑤ＥＢＩＴＤＡについても、同様の理由から、令和2年度は一時的に比率が増加しており、令和3年度以降についても収支状況は安定している。
　②他会計補助金比率及び③駐車場台数一台あたりの他会計補助金額については、0％を維持しており、一般会計からの繰入に依存せず、独立採算性の原則に基づいた事業運営を行っている。</t>
    <rPh sb="15" eb="17">
      <t>レイワ</t>
    </rPh>
    <rPh sb="18" eb="20">
      <t>ネンド</t>
    </rPh>
    <rPh sb="21" eb="23">
      <t>シンガタ</t>
    </rPh>
    <rPh sb="30" eb="33">
      <t>カンセンショウ</t>
    </rPh>
    <rPh sb="33" eb="35">
      <t>カクダイ</t>
    </rPh>
    <rPh sb="36" eb="38">
      <t>エイキョウ</t>
    </rPh>
    <rPh sb="71" eb="74">
      <t>シュウエキテキ</t>
    </rPh>
    <rPh sb="74" eb="78">
      <t>シュウシヒリツ</t>
    </rPh>
    <rPh sb="79" eb="81">
      <t>イチジ</t>
    </rPh>
    <rPh sb="81" eb="82">
      <t>テキ</t>
    </rPh>
    <rPh sb="83" eb="85">
      <t>ゾウカ</t>
    </rPh>
    <rPh sb="102" eb="104">
      <t>シンガタ</t>
    </rPh>
    <rPh sb="111" eb="114">
      <t>カンセンショウ</t>
    </rPh>
    <rPh sb="125" eb="129">
      <t>リヨウダイスウ</t>
    </rPh>
    <rPh sb="129" eb="130">
      <t>オヨ</t>
    </rPh>
    <rPh sb="131" eb="133">
      <t>リョウキン</t>
    </rPh>
    <rPh sb="136" eb="138">
      <t>ジョジョ</t>
    </rPh>
    <rPh sb="139" eb="143">
      <t>カイフクケイコウ</t>
    </rPh>
    <rPh sb="194" eb="196">
      <t>レイワ</t>
    </rPh>
    <rPh sb="197" eb="199">
      <t>ネンド</t>
    </rPh>
    <rPh sb="200" eb="203">
      <t>イチジテキ</t>
    </rPh>
    <rPh sb="204" eb="206">
      <t>ヒリツ</t>
    </rPh>
    <rPh sb="207" eb="209">
      <t>ゾウカ</t>
    </rPh>
    <rPh sb="214" eb="216">
      <t>レイワ</t>
    </rPh>
    <rPh sb="217" eb="219">
      <t>ネンド</t>
    </rPh>
    <rPh sb="219" eb="221">
      <t>イコウ</t>
    </rPh>
    <rPh sb="226" eb="230">
      <t>シュウシジョウキョウ</t>
    </rPh>
    <rPh sb="231" eb="233">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</si>
</sst>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117.9</c:v>
                </c:pt>
                <c:pt idx="1">
                  <c:v>158.19999999999999</c:v>
                </c:pt>
                <c:pt idx="2">
                  <c:v>119.2</c:v>
                </c:pt>
                <c:pt idx="3">
                  <c:v>115.1</c:v>
                </c:pt>
                <c:pt idx="4">
                  <c:v>111.2</c:v>
                </c:pt>
              </c:numCache>
            </c:numRef>
          </c:val>
          <c:extLst>
            <c:ext xmlns:c16="http://schemas.microsoft.com/office/drawing/2014/chart" uri="{C3380CC4-5D6E-409C-BE32-E72D297353CC}">
              <c16:uniqueId val="{00000000-C958-4E9E-BADF-A8FF46BC2E0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C958-4E9E-BADF-A8FF46BC2E0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47-4965-8B64-13413B029D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1D47-4965-8B64-13413B029D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180-45F0-866C-B1310DD0E3D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80-45F0-866C-B1310DD0E3D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D99-4D49-9779-44D7A0BDF53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99-4D49-9779-44D7A0BDF53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10-4E48-81DE-5C51C4418F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310-4E48-81DE-5C51C4418F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FA-4522-96E7-3F9069E471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3DFA-4522-96E7-3F9069E4715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456.7</c:v>
                </c:pt>
                <c:pt idx="1">
                  <c:v>400.7</c:v>
                </c:pt>
                <c:pt idx="2">
                  <c:v>412.7</c:v>
                </c:pt>
                <c:pt idx="3">
                  <c:v>427.6</c:v>
                </c:pt>
                <c:pt idx="4">
                  <c:v>409.7</c:v>
                </c:pt>
              </c:numCache>
            </c:numRef>
          </c:val>
          <c:extLst>
            <c:ext xmlns:c16="http://schemas.microsoft.com/office/drawing/2014/chart" uri="{C3380CC4-5D6E-409C-BE32-E72D297353CC}">
              <c16:uniqueId val="{00000000-1F14-41F5-99CE-0C6C03A710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1F14-41F5-99CE-0C6C03A710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10.7</c:v>
                </c:pt>
                <c:pt idx="1">
                  <c:v>33.6</c:v>
                </c:pt>
                <c:pt idx="2">
                  <c:v>16.100000000000001</c:v>
                </c:pt>
                <c:pt idx="3">
                  <c:v>12.8</c:v>
                </c:pt>
                <c:pt idx="4">
                  <c:v>10</c:v>
                </c:pt>
              </c:numCache>
            </c:numRef>
          </c:val>
          <c:extLst>
            <c:ext xmlns:c16="http://schemas.microsoft.com/office/drawing/2014/chart" uri="{C3380CC4-5D6E-409C-BE32-E72D297353CC}">
              <c16:uniqueId val="{00000000-625A-4874-9975-E629189D6F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625A-4874-9975-E629189D6F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16963</c:v>
                </c:pt>
                <c:pt idx="1">
                  <c:v>30603</c:v>
                </c:pt>
                <c:pt idx="2">
                  <c:v>14136</c:v>
                </c:pt>
                <c:pt idx="3">
                  <c:v>12535</c:v>
                </c:pt>
                <c:pt idx="4">
                  <c:v>9834</c:v>
                </c:pt>
              </c:numCache>
            </c:numRef>
          </c:val>
          <c:extLst>
            <c:ext xmlns:c16="http://schemas.microsoft.com/office/drawing/2014/chart" uri="{C3380CC4-5D6E-409C-BE32-E72D297353CC}">
              <c16:uniqueId val="{00000000-ECBC-45FC-AA9D-021FD2E302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ECBC-45FC-AA9D-021FD2E302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61" zoomScaleNormal="100" zoomScaleSheetLayoutView="70" workbookViewId="0">
      <selection activeCell="KJ35" sqref="KJ3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1" t="str">
        <f>データ!H6&amp;"　"&amp;データ!I6</f>
        <v>千葉県松戸市　松戸駅西口地下駐車場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2">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Ａ２Ｂ１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駅</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7226</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2">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119</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39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134</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無</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100"/>
      <c r="NF15" s="100"/>
      <c r="NG15" s="100"/>
      <c r="NH15" s="100"/>
      <c r="NI15" s="100"/>
      <c r="NJ15" s="100"/>
      <c r="NK15" s="100"/>
      <c r="NL15" s="100"/>
      <c r="NM15" s="100"/>
      <c r="NN15" s="100"/>
      <c r="NO15" s="100"/>
      <c r="NP15" s="100"/>
      <c r="NQ15" s="100"/>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100"/>
      <c r="NF16" s="100"/>
      <c r="NG16" s="100"/>
      <c r="NH16" s="100"/>
      <c r="NI16" s="100"/>
      <c r="NJ16" s="100"/>
      <c r="NK16" s="100"/>
      <c r="NL16" s="100"/>
      <c r="NM16" s="100"/>
      <c r="NN16" s="100"/>
      <c r="NO16" s="100"/>
      <c r="NP16" s="100"/>
      <c r="NQ16" s="100"/>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100"/>
      <c r="NF17" s="100"/>
      <c r="NG17" s="100"/>
      <c r="NH17" s="100"/>
      <c r="NI17" s="100"/>
      <c r="NJ17" s="100"/>
      <c r="NK17" s="100"/>
      <c r="NL17" s="100"/>
      <c r="NM17" s="100"/>
      <c r="NN17" s="100"/>
      <c r="NO17" s="100"/>
      <c r="NP17" s="100"/>
      <c r="NQ17" s="100"/>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100"/>
      <c r="NF18" s="100"/>
      <c r="NG18" s="100"/>
      <c r="NH18" s="100"/>
      <c r="NI18" s="100"/>
      <c r="NJ18" s="100"/>
      <c r="NK18" s="100"/>
      <c r="NL18" s="100"/>
      <c r="NM18" s="100"/>
      <c r="NN18" s="100"/>
      <c r="NO18" s="100"/>
      <c r="NP18" s="100"/>
      <c r="NQ18" s="100"/>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100"/>
      <c r="NF19" s="100"/>
      <c r="NG19" s="100"/>
      <c r="NH19" s="100"/>
      <c r="NI19" s="100"/>
      <c r="NJ19" s="100"/>
      <c r="NK19" s="100"/>
      <c r="NL19" s="100"/>
      <c r="NM19" s="100"/>
      <c r="NN19" s="100"/>
      <c r="NO19" s="100"/>
      <c r="NP19" s="100"/>
      <c r="NQ19" s="100"/>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100"/>
      <c r="NF20" s="100"/>
      <c r="NG20" s="100"/>
      <c r="NH20" s="100"/>
      <c r="NI20" s="100"/>
      <c r="NJ20" s="100"/>
      <c r="NK20" s="100"/>
      <c r="NL20" s="100"/>
      <c r="NM20" s="100"/>
      <c r="NN20" s="100"/>
      <c r="NO20" s="100"/>
      <c r="NP20" s="100"/>
      <c r="NQ20" s="100"/>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100"/>
      <c r="NF21" s="100"/>
      <c r="NG21" s="100"/>
      <c r="NH21" s="100"/>
      <c r="NI21" s="100"/>
      <c r="NJ21" s="100"/>
      <c r="NK21" s="100"/>
      <c r="NL21" s="100"/>
      <c r="NM21" s="100"/>
      <c r="NN21" s="100"/>
      <c r="NO21" s="100"/>
      <c r="NP21" s="100"/>
      <c r="NQ21" s="100"/>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100"/>
      <c r="NF22" s="100"/>
      <c r="NG22" s="100"/>
      <c r="NH22" s="100"/>
      <c r="NI22" s="100"/>
      <c r="NJ22" s="100"/>
      <c r="NK22" s="100"/>
      <c r="NL22" s="100"/>
      <c r="NM22" s="100"/>
      <c r="NN22" s="100"/>
      <c r="NO22" s="100"/>
      <c r="NP22" s="100"/>
      <c r="NQ22" s="100"/>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100"/>
      <c r="NF23" s="100"/>
      <c r="NG23" s="100"/>
      <c r="NH23" s="100"/>
      <c r="NI23" s="100"/>
      <c r="NJ23" s="100"/>
      <c r="NK23" s="100"/>
      <c r="NL23" s="100"/>
      <c r="NM23" s="100"/>
      <c r="NN23" s="100"/>
      <c r="NO23" s="100"/>
      <c r="NP23" s="100"/>
      <c r="NQ23" s="100"/>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100"/>
      <c r="NF24" s="100"/>
      <c r="NG24" s="100"/>
      <c r="NH24" s="100"/>
      <c r="NI24" s="100"/>
      <c r="NJ24" s="100"/>
      <c r="NK24" s="100"/>
      <c r="NL24" s="100"/>
      <c r="NM24" s="100"/>
      <c r="NN24" s="100"/>
      <c r="NO24" s="100"/>
      <c r="NP24" s="100"/>
      <c r="NQ24" s="100"/>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100"/>
      <c r="NF25" s="100"/>
      <c r="NG25" s="100"/>
      <c r="NH25" s="100"/>
      <c r="NI25" s="100"/>
      <c r="NJ25" s="100"/>
      <c r="NK25" s="100"/>
      <c r="NL25" s="100"/>
      <c r="NM25" s="100"/>
      <c r="NN25" s="100"/>
      <c r="NO25" s="100"/>
      <c r="NP25" s="100"/>
      <c r="NQ25" s="100"/>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100"/>
      <c r="NF26" s="100"/>
      <c r="NG26" s="100"/>
      <c r="NH26" s="100"/>
      <c r="NI26" s="100"/>
      <c r="NJ26" s="100"/>
      <c r="NK26" s="100"/>
      <c r="NL26" s="100"/>
      <c r="NM26" s="100"/>
      <c r="NN26" s="100"/>
      <c r="NO26" s="100"/>
      <c r="NP26" s="100"/>
      <c r="NQ26" s="100"/>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100"/>
      <c r="NF27" s="100"/>
      <c r="NG27" s="100"/>
      <c r="NH27" s="100"/>
      <c r="NI27" s="100"/>
      <c r="NJ27" s="100"/>
      <c r="NK27" s="100"/>
      <c r="NL27" s="100"/>
      <c r="NM27" s="100"/>
      <c r="NN27" s="100"/>
      <c r="NO27" s="100"/>
      <c r="NP27" s="100"/>
      <c r="NQ27" s="100"/>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100"/>
      <c r="NF28" s="100"/>
      <c r="NG28" s="100"/>
      <c r="NH28" s="100"/>
      <c r="NI28" s="100"/>
      <c r="NJ28" s="100"/>
      <c r="NK28" s="100"/>
      <c r="NL28" s="100"/>
      <c r="NM28" s="100"/>
      <c r="NN28" s="100"/>
      <c r="NO28" s="100"/>
      <c r="NP28" s="100"/>
      <c r="NQ28" s="100"/>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100"/>
      <c r="NF29" s="100"/>
      <c r="NG29" s="100"/>
      <c r="NH29" s="100"/>
      <c r="NI29" s="100"/>
      <c r="NJ29" s="100"/>
      <c r="NK29" s="100"/>
      <c r="NL29" s="100"/>
      <c r="NM29" s="100"/>
      <c r="NN29" s="100"/>
      <c r="NO29" s="100"/>
      <c r="NP29" s="100"/>
      <c r="NQ29" s="100"/>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100"/>
      <c r="NF30" s="100"/>
      <c r="NG30" s="100"/>
      <c r="NH30" s="100"/>
      <c r="NI30" s="100"/>
      <c r="NJ30" s="100"/>
      <c r="NK30" s="100"/>
      <c r="NL30" s="100"/>
      <c r="NM30" s="100"/>
      <c r="NN30" s="100"/>
      <c r="NO30" s="100"/>
      <c r="NP30" s="100"/>
      <c r="NQ30" s="100"/>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117.9</v>
      </c>
      <c r="V31" s="98"/>
      <c r="W31" s="98"/>
      <c r="X31" s="98"/>
      <c r="Y31" s="98"/>
      <c r="Z31" s="98"/>
      <c r="AA31" s="98"/>
      <c r="AB31" s="98"/>
      <c r="AC31" s="98"/>
      <c r="AD31" s="98"/>
      <c r="AE31" s="98"/>
      <c r="AF31" s="98"/>
      <c r="AG31" s="98"/>
      <c r="AH31" s="98"/>
      <c r="AI31" s="98"/>
      <c r="AJ31" s="98"/>
      <c r="AK31" s="98"/>
      <c r="AL31" s="98"/>
      <c r="AM31" s="98"/>
      <c r="AN31" s="98">
        <f>データ!Z7</f>
        <v>158.19999999999999</v>
      </c>
      <c r="AO31" s="98"/>
      <c r="AP31" s="98"/>
      <c r="AQ31" s="98"/>
      <c r="AR31" s="98"/>
      <c r="AS31" s="98"/>
      <c r="AT31" s="98"/>
      <c r="AU31" s="98"/>
      <c r="AV31" s="98"/>
      <c r="AW31" s="98"/>
      <c r="AX31" s="98"/>
      <c r="AY31" s="98"/>
      <c r="AZ31" s="98"/>
      <c r="BA31" s="98"/>
      <c r="BB31" s="98"/>
      <c r="BC31" s="98"/>
      <c r="BD31" s="98"/>
      <c r="BE31" s="98"/>
      <c r="BF31" s="98"/>
      <c r="BG31" s="98">
        <f>データ!AA7</f>
        <v>119.2</v>
      </c>
      <c r="BH31" s="98"/>
      <c r="BI31" s="98"/>
      <c r="BJ31" s="98"/>
      <c r="BK31" s="98"/>
      <c r="BL31" s="98"/>
      <c r="BM31" s="98"/>
      <c r="BN31" s="98"/>
      <c r="BO31" s="98"/>
      <c r="BP31" s="98"/>
      <c r="BQ31" s="98"/>
      <c r="BR31" s="98"/>
      <c r="BS31" s="98"/>
      <c r="BT31" s="98"/>
      <c r="BU31" s="98"/>
      <c r="BV31" s="98"/>
      <c r="BW31" s="98"/>
      <c r="BX31" s="98"/>
      <c r="BY31" s="98"/>
      <c r="BZ31" s="98">
        <f>データ!AB7</f>
        <v>115.1</v>
      </c>
      <c r="CA31" s="98"/>
      <c r="CB31" s="98"/>
      <c r="CC31" s="98"/>
      <c r="CD31" s="98"/>
      <c r="CE31" s="98"/>
      <c r="CF31" s="98"/>
      <c r="CG31" s="98"/>
      <c r="CH31" s="98"/>
      <c r="CI31" s="98"/>
      <c r="CJ31" s="98"/>
      <c r="CK31" s="98"/>
      <c r="CL31" s="98"/>
      <c r="CM31" s="98"/>
      <c r="CN31" s="98"/>
      <c r="CO31" s="98"/>
      <c r="CP31" s="98"/>
      <c r="CQ31" s="98"/>
      <c r="CR31" s="98"/>
      <c r="CS31" s="98">
        <f>データ!AC7</f>
        <v>111.2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456.7</v>
      </c>
      <c r="JD31" s="67"/>
      <c r="JE31" s="67"/>
      <c r="JF31" s="67"/>
      <c r="JG31" s="67"/>
      <c r="JH31" s="67"/>
      <c r="JI31" s="67"/>
      <c r="JJ31" s="67"/>
      <c r="JK31" s="67"/>
      <c r="JL31" s="67"/>
      <c r="JM31" s="67"/>
      <c r="JN31" s="67"/>
      <c r="JO31" s="67"/>
      <c r="JP31" s="67"/>
      <c r="JQ31" s="67"/>
      <c r="JR31" s="67"/>
      <c r="JS31" s="67"/>
      <c r="JT31" s="67"/>
      <c r="JU31" s="68"/>
      <c r="JV31" s="66">
        <f>データ!DL7</f>
        <v>400.7</v>
      </c>
      <c r="JW31" s="67"/>
      <c r="JX31" s="67"/>
      <c r="JY31" s="67"/>
      <c r="JZ31" s="67"/>
      <c r="KA31" s="67"/>
      <c r="KB31" s="67"/>
      <c r="KC31" s="67"/>
      <c r="KD31" s="67"/>
      <c r="KE31" s="67"/>
      <c r="KF31" s="67"/>
      <c r="KG31" s="67"/>
      <c r="KH31" s="67"/>
      <c r="KI31" s="67"/>
      <c r="KJ31" s="67"/>
      <c r="KK31" s="67"/>
      <c r="KL31" s="67"/>
      <c r="KM31" s="67"/>
      <c r="KN31" s="68"/>
      <c r="KO31" s="66">
        <f>データ!DM7</f>
        <v>412.7</v>
      </c>
      <c r="KP31" s="67"/>
      <c r="KQ31" s="67"/>
      <c r="KR31" s="67"/>
      <c r="KS31" s="67"/>
      <c r="KT31" s="67"/>
      <c r="KU31" s="67"/>
      <c r="KV31" s="67"/>
      <c r="KW31" s="67"/>
      <c r="KX31" s="67"/>
      <c r="KY31" s="67"/>
      <c r="KZ31" s="67"/>
      <c r="LA31" s="67"/>
      <c r="LB31" s="67"/>
      <c r="LC31" s="67"/>
      <c r="LD31" s="67"/>
      <c r="LE31" s="67"/>
      <c r="LF31" s="67"/>
      <c r="LG31" s="68"/>
      <c r="LH31" s="66">
        <f>データ!DN7</f>
        <v>427.6</v>
      </c>
      <c r="LI31" s="67"/>
      <c r="LJ31" s="67"/>
      <c r="LK31" s="67"/>
      <c r="LL31" s="67"/>
      <c r="LM31" s="67"/>
      <c r="LN31" s="67"/>
      <c r="LO31" s="67"/>
      <c r="LP31" s="67"/>
      <c r="LQ31" s="67"/>
      <c r="LR31" s="67"/>
      <c r="LS31" s="67"/>
      <c r="LT31" s="67"/>
      <c r="LU31" s="67"/>
      <c r="LV31" s="67"/>
      <c r="LW31" s="67"/>
      <c r="LX31" s="67"/>
      <c r="LY31" s="67"/>
      <c r="LZ31" s="68"/>
      <c r="MA31" s="66">
        <f>データ!DO7</f>
        <v>409.7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100"/>
      <c r="NF32" s="100"/>
      <c r="NG32" s="100"/>
      <c r="NH32" s="100"/>
      <c r="NI32" s="100"/>
      <c r="NJ32" s="100"/>
      <c r="NK32" s="100"/>
      <c r="NL32" s="100"/>
      <c r="NM32" s="100"/>
      <c r="NN32" s="100"/>
      <c r="NO32" s="100"/>
      <c r="NP32" s="100"/>
      <c r="NQ32" s="100"/>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100"/>
      <c r="NF33" s="100"/>
      <c r="NG33" s="100"/>
      <c r="NH33" s="100"/>
      <c r="NI33" s="100"/>
      <c r="NJ33" s="100"/>
      <c r="NK33" s="100"/>
      <c r="NL33" s="100"/>
      <c r="NM33" s="100"/>
      <c r="NN33" s="100"/>
      <c r="NO33" s="100"/>
      <c r="NP33" s="100"/>
      <c r="NQ33" s="100"/>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100"/>
      <c r="NF34" s="100"/>
      <c r="NG34" s="100"/>
      <c r="NH34" s="100"/>
      <c r="NI34" s="100"/>
      <c r="NJ34" s="100"/>
      <c r="NK34" s="100"/>
      <c r="NL34" s="100"/>
      <c r="NM34" s="100"/>
      <c r="NN34" s="100"/>
      <c r="NO34" s="100"/>
      <c r="NP34" s="100"/>
      <c r="NQ34" s="100"/>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100"/>
      <c r="NF35" s="100"/>
      <c r="NG35" s="100"/>
      <c r="NH35" s="100"/>
      <c r="NI35" s="100"/>
      <c r="NJ35" s="100"/>
      <c r="NK35" s="100"/>
      <c r="NL35" s="100"/>
      <c r="NM35" s="100"/>
      <c r="NN35" s="100"/>
      <c r="NO35" s="100"/>
      <c r="NP35" s="100"/>
      <c r="NQ35" s="100"/>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100"/>
      <c r="NF36" s="100"/>
      <c r="NG36" s="100"/>
      <c r="NH36" s="100"/>
      <c r="NI36" s="100"/>
      <c r="NJ36" s="100"/>
      <c r="NK36" s="100"/>
      <c r="NL36" s="100"/>
      <c r="NM36" s="100"/>
      <c r="NN36" s="100"/>
      <c r="NO36" s="100"/>
      <c r="NP36" s="100"/>
      <c r="NQ36" s="100"/>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100"/>
      <c r="NF37" s="100"/>
      <c r="NG37" s="100"/>
      <c r="NH37" s="100"/>
      <c r="NI37" s="100"/>
      <c r="NJ37" s="100"/>
      <c r="NK37" s="100"/>
      <c r="NL37" s="100"/>
      <c r="NM37" s="100"/>
      <c r="NN37" s="100"/>
      <c r="NO37" s="100"/>
      <c r="NP37" s="100"/>
      <c r="NQ37" s="100"/>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100"/>
      <c r="NF38" s="100"/>
      <c r="NG38" s="100"/>
      <c r="NH38" s="100"/>
      <c r="NI38" s="100"/>
      <c r="NJ38" s="100"/>
      <c r="NK38" s="100"/>
      <c r="NL38" s="100"/>
      <c r="NM38" s="100"/>
      <c r="NN38" s="100"/>
      <c r="NO38" s="100"/>
      <c r="NP38" s="100"/>
      <c r="NQ38" s="100"/>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100"/>
      <c r="NF39" s="100"/>
      <c r="NG39" s="100"/>
      <c r="NH39" s="100"/>
      <c r="NI39" s="100"/>
      <c r="NJ39" s="100"/>
      <c r="NK39" s="100"/>
      <c r="NL39" s="100"/>
      <c r="NM39" s="100"/>
      <c r="NN39" s="100"/>
      <c r="NO39" s="100"/>
      <c r="NP39" s="100"/>
      <c r="NQ39" s="100"/>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100"/>
      <c r="NF40" s="100"/>
      <c r="NG40" s="100"/>
      <c r="NH40" s="100"/>
      <c r="NI40" s="100"/>
      <c r="NJ40" s="100"/>
      <c r="NK40" s="100"/>
      <c r="NL40" s="100"/>
      <c r="NM40" s="100"/>
      <c r="NN40" s="100"/>
      <c r="NO40" s="100"/>
      <c r="NP40" s="100"/>
      <c r="NQ40" s="100"/>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100"/>
      <c r="NF41" s="100"/>
      <c r="NG41" s="100"/>
      <c r="NH41" s="100"/>
      <c r="NI41" s="100"/>
      <c r="NJ41" s="100"/>
      <c r="NK41" s="100"/>
      <c r="NL41" s="100"/>
      <c r="NM41" s="100"/>
      <c r="NN41" s="100"/>
      <c r="NO41" s="100"/>
      <c r="NP41" s="100"/>
      <c r="NQ41" s="100"/>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100"/>
      <c r="NF42" s="100"/>
      <c r="NG42" s="100"/>
      <c r="NH42" s="100"/>
      <c r="NI42" s="100"/>
      <c r="NJ42" s="100"/>
      <c r="NK42" s="100"/>
      <c r="NL42" s="100"/>
      <c r="NM42" s="100"/>
      <c r="NN42" s="100"/>
      <c r="NO42" s="100"/>
      <c r="NP42" s="100"/>
      <c r="NQ42" s="100"/>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100"/>
      <c r="NF43" s="100"/>
      <c r="NG43" s="100"/>
      <c r="NH43" s="100"/>
      <c r="NI43" s="100"/>
      <c r="NJ43" s="100"/>
      <c r="NK43" s="100"/>
      <c r="NL43" s="100"/>
      <c r="NM43" s="100"/>
      <c r="NN43" s="100"/>
      <c r="NO43" s="100"/>
      <c r="NP43" s="100"/>
      <c r="NQ43" s="100"/>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100"/>
      <c r="NF44" s="100"/>
      <c r="NG44" s="100"/>
      <c r="NH44" s="100"/>
      <c r="NI44" s="100"/>
      <c r="NJ44" s="100"/>
      <c r="NK44" s="100"/>
      <c r="NL44" s="100"/>
      <c r="NM44" s="100"/>
      <c r="NN44" s="100"/>
      <c r="NO44" s="100"/>
      <c r="NP44" s="100"/>
      <c r="NQ44" s="100"/>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100"/>
      <c r="NF45" s="100"/>
      <c r="NG45" s="100"/>
      <c r="NH45" s="100"/>
      <c r="NI45" s="100"/>
      <c r="NJ45" s="100"/>
      <c r="NK45" s="100"/>
      <c r="NL45" s="100"/>
      <c r="NM45" s="100"/>
      <c r="NN45" s="100"/>
      <c r="NO45" s="100"/>
      <c r="NP45" s="100"/>
      <c r="NQ45" s="100"/>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100"/>
      <c r="NF46" s="100"/>
      <c r="NG46" s="100"/>
      <c r="NH46" s="100"/>
      <c r="NI46" s="100"/>
      <c r="NJ46" s="100"/>
      <c r="NK46" s="100"/>
      <c r="NL46" s="100"/>
      <c r="NM46" s="100"/>
      <c r="NN46" s="100"/>
      <c r="NO46" s="100"/>
      <c r="NP46" s="100"/>
      <c r="NQ46" s="100"/>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100"/>
      <c r="NF47" s="100"/>
      <c r="NG47" s="100"/>
      <c r="NH47" s="100"/>
      <c r="NI47" s="100"/>
      <c r="NJ47" s="100"/>
      <c r="NK47" s="100"/>
      <c r="NL47" s="100"/>
      <c r="NM47" s="100"/>
      <c r="NN47" s="100"/>
      <c r="NO47" s="100"/>
      <c r="NP47" s="100"/>
      <c r="NQ47" s="100"/>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100"/>
      <c r="NF49" s="100"/>
      <c r="NG49" s="100"/>
      <c r="NH49" s="100"/>
      <c r="NI49" s="100"/>
      <c r="NJ49" s="100"/>
      <c r="NK49" s="100"/>
      <c r="NL49" s="100"/>
      <c r="NM49" s="100"/>
      <c r="NN49" s="100"/>
      <c r="NO49" s="100"/>
      <c r="NP49" s="100"/>
      <c r="NQ49" s="100"/>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100"/>
      <c r="NF50" s="100"/>
      <c r="NG50" s="100"/>
      <c r="NH50" s="100"/>
      <c r="NI50" s="100"/>
      <c r="NJ50" s="100"/>
      <c r="NK50" s="100"/>
      <c r="NL50" s="100"/>
      <c r="NM50" s="100"/>
      <c r="NN50" s="100"/>
      <c r="NO50" s="100"/>
      <c r="NP50" s="100"/>
      <c r="NQ50" s="100"/>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100"/>
      <c r="NF51" s="100"/>
      <c r="NG51" s="100"/>
      <c r="NH51" s="100"/>
      <c r="NI51" s="100"/>
      <c r="NJ51" s="100"/>
      <c r="NK51" s="100"/>
      <c r="NL51" s="100"/>
      <c r="NM51" s="100"/>
      <c r="NN51" s="100"/>
      <c r="NO51" s="100"/>
      <c r="NP51" s="100"/>
      <c r="NQ51" s="100"/>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10.7</v>
      </c>
      <c r="EM52" s="98"/>
      <c r="EN52" s="98"/>
      <c r="EO52" s="98"/>
      <c r="EP52" s="98"/>
      <c r="EQ52" s="98"/>
      <c r="ER52" s="98"/>
      <c r="ES52" s="98"/>
      <c r="ET52" s="98"/>
      <c r="EU52" s="98"/>
      <c r="EV52" s="98"/>
      <c r="EW52" s="98"/>
      <c r="EX52" s="98"/>
      <c r="EY52" s="98"/>
      <c r="EZ52" s="98"/>
      <c r="FA52" s="98"/>
      <c r="FB52" s="98"/>
      <c r="FC52" s="98"/>
      <c r="FD52" s="98"/>
      <c r="FE52" s="98">
        <f>データ!BG7</f>
        <v>33.6</v>
      </c>
      <c r="FF52" s="98"/>
      <c r="FG52" s="98"/>
      <c r="FH52" s="98"/>
      <c r="FI52" s="98"/>
      <c r="FJ52" s="98"/>
      <c r="FK52" s="98"/>
      <c r="FL52" s="98"/>
      <c r="FM52" s="98"/>
      <c r="FN52" s="98"/>
      <c r="FO52" s="98"/>
      <c r="FP52" s="98"/>
      <c r="FQ52" s="98"/>
      <c r="FR52" s="98"/>
      <c r="FS52" s="98"/>
      <c r="FT52" s="98"/>
      <c r="FU52" s="98"/>
      <c r="FV52" s="98"/>
      <c r="FW52" s="98"/>
      <c r="FX52" s="98">
        <f>データ!BH7</f>
        <v>16.100000000000001</v>
      </c>
      <c r="FY52" s="98"/>
      <c r="FZ52" s="98"/>
      <c r="GA52" s="98"/>
      <c r="GB52" s="98"/>
      <c r="GC52" s="98"/>
      <c r="GD52" s="98"/>
      <c r="GE52" s="98"/>
      <c r="GF52" s="98"/>
      <c r="GG52" s="98"/>
      <c r="GH52" s="98"/>
      <c r="GI52" s="98"/>
      <c r="GJ52" s="98"/>
      <c r="GK52" s="98"/>
      <c r="GL52" s="98"/>
      <c r="GM52" s="98"/>
      <c r="GN52" s="98"/>
      <c r="GO52" s="98"/>
      <c r="GP52" s="98"/>
      <c r="GQ52" s="98">
        <f>データ!BI7</f>
        <v>12.8</v>
      </c>
      <c r="GR52" s="98"/>
      <c r="GS52" s="98"/>
      <c r="GT52" s="98"/>
      <c r="GU52" s="98"/>
      <c r="GV52" s="98"/>
      <c r="GW52" s="98"/>
      <c r="GX52" s="98"/>
      <c r="GY52" s="98"/>
      <c r="GZ52" s="98"/>
      <c r="HA52" s="98"/>
      <c r="HB52" s="98"/>
      <c r="HC52" s="98"/>
      <c r="HD52" s="98"/>
      <c r="HE52" s="98"/>
      <c r="HF52" s="98"/>
      <c r="HG52" s="98"/>
      <c r="HH52" s="98"/>
      <c r="HI52" s="98"/>
      <c r="HJ52" s="98">
        <f>データ!BJ7</f>
        <v>10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16963</v>
      </c>
      <c r="JD52" s="97"/>
      <c r="JE52" s="97"/>
      <c r="JF52" s="97"/>
      <c r="JG52" s="97"/>
      <c r="JH52" s="97"/>
      <c r="JI52" s="97"/>
      <c r="JJ52" s="97"/>
      <c r="JK52" s="97"/>
      <c r="JL52" s="97"/>
      <c r="JM52" s="97"/>
      <c r="JN52" s="97"/>
      <c r="JO52" s="97"/>
      <c r="JP52" s="97"/>
      <c r="JQ52" s="97"/>
      <c r="JR52" s="97"/>
      <c r="JS52" s="97"/>
      <c r="JT52" s="97"/>
      <c r="JU52" s="97"/>
      <c r="JV52" s="97">
        <f>データ!BR7</f>
        <v>30603</v>
      </c>
      <c r="JW52" s="97"/>
      <c r="JX52" s="97"/>
      <c r="JY52" s="97"/>
      <c r="JZ52" s="97"/>
      <c r="KA52" s="97"/>
      <c r="KB52" s="97"/>
      <c r="KC52" s="97"/>
      <c r="KD52" s="97"/>
      <c r="KE52" s="97"/>
      <c r="KF52" s="97"/>
      <c r="KG52" s="97"/>
      <c r="KH52" s="97"/>
      <c r="KI52" s="97"/>
      <c r="KJ52" s="97"/>
      <c r="KK52" s="97"/>
      <c r="KL52" s="97"/>
      <c r="KM52" s="97"/>
      <c r="KN52" s="97"/>
      <c r="KO52" s="97">
        <f>データ!BS7</f>
        <v>14136</v>
      </c>
      <c r="KP52" s="97"/>
      <c r="KQ52" s="97"/>
      <c r="KR52" s="97"/>
      <c r="KS52" s="97"/>
      <c r="KT52" s="97"/>
      <c r="KU52" s="97"/>
      <c r="KV52" s="97"/>
      <c r="KW52" s="97"/>
      <c r="KX52" s="97"/>
      <c r="KY52" s="97"/>
      <c r="KZ52" s="97"/>
      <c r="LA52" s="97"/>
      <c r="LB52" s="97"/>
      <c r="LC52" s="97"/>
      <c r="LD52" s="97"/>
      <c r="LE52" s="97"/>
      <c r="LF52" s="97"/>
      <c r="LG52" s="97"/>
      <c r="LH52" s="97">
        <f>データ!BT7</f>
        <v>12535</v>
      </c>
      <c r="LI52" s="97"/>
      <c r="LJ52" s="97"/>
      <c r="LK52" s="97"/>
      <c r="LL52" s="97"/>
      <c r="LM52" s="97"/>
      <c r="LN52" s="97"/>
      <c r="LO52" s="97"/>
      <c r="LP52" s="97"/>
      <c r="LQ52" s="97"/>
      <c r="LR52" s="97"/>
      <c r="LS52" s="97"/>
      <c r="LT52" s="97"/>
      <c r="LU52" s="97"/>
      <c r="LV52" s="97"/>
      <c r="LW52" s="97"/>
      <c r="LX52" s="97"/>
      <c r="LY52" s="97"/>
      <c r="LZ52" s="97"/>
      <c r="MA52" s="97">
        <f>データ!BU7</f>
        <v>9834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100"/>
      <c r="NF52" s="100"/>
      <c r="NG52" s="100"/>
      <c r="NH52" s="100"/>
      <c r="NI52" s="100"/>
      <c r="NJ52" s="100"/>
      <c r="NK52" s="100"/>
      <c r="NL52" s="100"/>
      <c r="NM52" s="100"/>
      <c r="NN52" s="100"/>
      <c r="NO52" s="100"/>
      <c r="NP52" s="100"/>
      <c r="NQ52" s="100"/>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100"/>
      <c r="NF53" s="100"/>
      <c r="NG53" s="100"/>
      <c r="NH53" s="100"/>
      <c r="NI53" s="100"/>
      <c r="NJ53" s="100"/>
      <c r="NK53" s="100"/>
      <c r="NL53" s="100"/>
      <c r="NM53" s="100"/>
      <c r="NN53" s="100"/>
      <c r="NO53" s="100"/>
      <c r="NP53" s="100"/>
      <c r="NQ53" s="100"/>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100"/>
      <c r="NF54" s="100"/>
      <c r="NG54" s="100"/>
      <c r="NH54" s="100"/>
      <c r="NI54" s="100"/>
      <c r="NJ54" s="100"/>
      <c r="NK54" s="100"/>
      <c r="NL54" s="100"/>
      <c r="NM54" s="100"/>
      <c r="NN54" s="100"/>
      <c r="NO54" s="100"/>
      <c r="NP54" s="100"/>
      <c r="NQ54" s="100"/>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100"/>
      <c r="NF55" s="100"/>
      <c r="NG55" s="100"/>
      <c r="NH55" s="100"/>
      <c r="NI55" s="100"/>
      <c r="NJ55" s="100"/>
      <c r="NK55" s="100"/>
      <c r="NL55" s="100"/>
      <c r="NM55" s="100"/>
      <c r="NN55" s="100"/>
      <c r="NO55" s="100"/>
      <c r="NP55" s="100"/>
      <c r="NQ55" s="100"/>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100"/>
      <c r="NF56" s="100"/>
      <c r="NG56" s="100"/>
      <c r="NH56" s="100"/>
      <c r="NI56" s="100"/>
      <c r="NJ56" s="100"/>
      <c r="NK56" s="100"/>
      <c r="NL56" s="100"/>
      <c r="NM56" s="100"/>
      <c r="NN56" s="100"/>
      <c r="NO56" s="100"/>
      <c r="NP56" s="100"/>
      <c r="NQ56" s="100"/>
      <c r="NR56" s="78"/>
    </row>
    <row r="57" spans="1:382" ht="13.5" customHeight="1" x14ac:dyDescent="0.2">
      <c r="A57" s="2"/>
      <c r="B57" s="25"/>
      <c r="NB57" s="26"/>
      <c r="NC57" s="2"/>
      <c r="ND57" s="76"/>
      <c r="NE57" s="100"/>
      <c r="NF57" s="100"/>
      <c r="NG57" s="100"/>
      <c r="NH57" s="100"/>
      <c r="NI57" s="100"/>
      <c r="NJ57" s="100"/>
      <c r="NK57" s="100"/>
      <c r="NL57" s="100"/>
      <c r="NM57" s="100"/>
      <c r="NN57" s="100"/>
      <c r="NO57" s="100"/>
      <c r="NP57" s="100"/>
      <c r="NQ57" s="100"/>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100"/>
      <c r="NF58" s="100"/>
      <c r="NG58" s="100"/>
      <c r="NH58" s="100"/>
      <c r="NI58" s="100"/>
      <c r="NJ58" s="100"/>
      <c r="NK58" s="100"/>
      <c r="NL58" s="100"/>
      <c r="NM58" s="100"/>
      <c r="NN58" s="100"/>
      <c r="NO58" s="100"/>
      <c r="NP58" s="100"/>
      <c r="NQ58" s="100"/>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100"/>
      <c r="NF59" s="100"/>
      <c r="NG59" s="100"/>
      <c r="NH59" s="100"/>
      <c r="NI59" s="100"/>
      <c r="NJ59" s="100"/>
      <c r="NK59" s="100"/>
      <c r="NL59" s="100"/>
      <c r="NM59" s="100"/>
      <c r="NN59" s="100"/>
      <c r="NO59" s="100"/>
      <c r="NP59" s="100"/>
      <c r="NQ59" s="100"/>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100"/>
      <c r="NF60" s="100"/>
      <c r="NG60" s="100"/>
      <c r="NH60" s="100"/>
      <c r="NI60" s="100"/>
      <c r="NJ60" s="100"/>
      <c r="NK60" s="100"/>
      <c r="NL60" s="100"/>
      <c r="NM60" s="100"/>
      <c r="NN60" s="100"/>
      <c r="NO60" s="100"/>
      <c r="NP60" s="100"/>
      <c r="NQ60" s="100"/>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100"/>
      <c r="NF61" s="100"/>
      <c r="NG61" s="100"/>
      <c r="NH61" s="100"/>
      <c r="NI61" s="100"/>
      <c r="NJ61" s="100"/>
      <c r="NK61" s="100"/>
      <c r="NL61" s="100"/>
      <c r="NM61" s="100"/>
      <c r="NN61" s="100"/>
      <c r="NO61" s="100"/>
      <c r="NP61" s="100"/>
      <c r="NQ61" s="100"/>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100"/>
      <c r="NF62" s="100"/>
      <c r="NG62" s="100"/>
      <c r="NH62" s="100"/>
      <c r="NI62" s="100"/>
      <c r="NJ62" s="100"/>
      <c r="NK62" s="100"/>
      <c r="NL62" s="100"/>
      <c r="NM62" s="100"/>
      <c r="NN62" s="100"/>
      <c r="NO62" s="100"/>
      <c r="NP62" s="100"/>
      <c r="NQ62" s="100"/>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100"/>
      <c r="NF63" s="100"/>
      <c r="NG63" s="100"/>
      <c r="NH63" s="100"/>
      <c r="NI63" s="100"/>
      <c r="NJ63" s="100"/>
      <c r="NK63" s="100"/>
      <c r="NL63" s="100"/>
      <c r="NM63" s="100"/>
      <c r="NN63" s="100"/>
      <c r="NO63" s="100"/>
      <c r="NP63" s="100"/>
      <c r="NQ63" s="100"/>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3010917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477517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SQ5XOIfk54TcGwzxG36T86W50H2pS1nzkklo40loFvWLMh3Ar6mYn+8HczFm5CGv4wcUFwtng3QfWCWEWMoRw==" saltValue="OV346gURv/u25apAtFuTy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103</v>
      </c>
      <c r="AW5" s="47" t="s">
        <v>104</v>
      </c>
      <c r="AX5" s="47" t="s">
        <v>101</v>
      </c>
      <c r="AY5" s="47" t="s">
        <v>93</v>
      </c>
      <c r="AZ5" s="47" t="s">
        <v>94</v>
      </c>
      <c r="BA5" s="47" t="s">
        <v>95</v>
      </c>
      <c r="BB5" s="47" t="s">
        <v>96</v>
      </c>
      <c r="BC5" s="47" t="s">
        <v>97</v>
      </c>
      <c r="BD5" s="47" t="s">
        <v>98</v>
      </c>
      <c r="BE5" s="47" t="s">
        <v>99</v>
      </c>
      <c r="BF5" s="47" t="s">
        <v>105</v>
      </c>
      <c r="BG5" s="47" t="s">
        <v>103</v>
      </c>
      <c r="BH5" s="47" t="s">
        <v>104</v>
      </c>
      <c r="BI5" s="47" t="s">
        <v>101</v>
      </c>
      <c r="BJ5" s="47" t="s">
        <v>106</v>
      </c>
      <c r="BK5" s="47" t="s">
        <v>94</v>
      </c>
      <c r="BL5" s="47" t="s">
        <v>95</v>
      </c>
      <c r="BM5" s="47" t="s">
        <v>96</v>
      </c>
      <c r="BN5" s="47" t="s">
        <v>97</v>
      </c>
      <c r="BO5" s="47" t="s">
        <v>98</v>
      </c>
      <c r="BP5" s="47" t="s">
        <v>99</v>
      </c>
      <c r="BQ5" s="47" t="s">
        <v>89</v>
      </c>
      <c r="BR5" s="47" t="s">
        <v>90</v>
      </c>
      <c r="BS5" s="47" t="s">
        <v>100</v>
      </c>
      <c r="BT5" s="47" t="s">
        <v>92</v>
      </c>
      <c r="BU5" s="47" t="s">
        <v>102</v>
      </c>
      <c r="BV5" s="47" t="s">
        <v>94</v>
      </c>
      <c r="BW5" s="47" t="s">
        <v>95</v>
      </c>
      <c r="BX5" s="47" t="s">
        <v>96</v>
      </c>
      <c r="BY5" s="47" t="s">
        <v>97</v>
      </c>
      <c r="BZ5" s="47" t="s">
        <v>98</v>
      </c>
      <c r="CA5" s="47" t="s">
        <v>99</v>
      </c>
      <c r="CB5" s="47" t="s">
        <v>89</v>
      </c>
      <c r="CC5" s="47" t="s">
        <v>90</v>
      </c>
      <c r="CD5" s="47" t="s">
        <v>100</v>
      </c>
      <c r="CE5" s="47" t="s">
        <v>101</v>
      </c>
      <c r="CF5" s="47" t="s">
        <v>106</v>
      </c>
      <c r="CG5" s="47" t="s">
        <v>94</v>
      </c>
      <c r="CH5" s="47" t="s">
        <v>95</v>
      </c>
      <c r="CI5" s="47" t="s">
        <v>96</v>
      </c>
      <c r="CJ5" s="47" t="s">
        <v>97</v>
      </c>
      <c r="CK5" s="47" t="s">
        <v>98</v>
      </c>
      <c r="CL5" s="47" t="s">
        <v>99</v>
      </c>
      <c r="CM5" s="146"/>
      <c r="CN5" s="146"/>
      <c r="CO5" s="47" t="s">
        <v>89</v>
      </c>
      <c r="CP5" s="47" t="s">
        <v>103</v>
      </c>
      <c r="CQ5" s="47" t="s">
        <v>100</v>
      </c>
      <c r="CR5" s="47" t="s">
        <v>92</v>
      </c>
      <c r="CS5" s="47" t="s">
        <v>102</v>
      </c>
      <c r="CT5" s="47" t="s">
        <v>94</v>
      </c>
      <c r="CU5" s="47" t="s">
        <v>95</v>
      </c>
      <c r="CV5" s="47" t="s">
        <v>96</v>
      </c>
      <c r="CW5" s="47" t="s">
        <v>97</v>
      </c>
      <c r="CX5" s="47" t="s">
        <v>98</v>
      </c>
      <c r="CY5" s="47" t="s">
        <v>99</v>
      </c>
      <c r="CZ5" s="47" t="s">
        <v>89</v>
      </c>
      <c r="DA5" s="47" t="s">
        <v>103</v>
      </c>
      <c r="DB5" s="47" t="s">
        <v>104</v>
      </c>
      <c r="DC5" s="47" t="s">
        <v>92</v>
      </c>
      <c r="DD5" s="47" t="s">
        <v>102</v>
      </c>
      <c r="DE5" s="47" t="s">
        <v>94</v>
      </c>
      <c r="DF5" s="47" t="s">
        <v>95</v>
      </c>
      <c r="DG5" s="47" t="s">
        <v>96</v>
      </c>
      <c r="DH5" s="47" t="s">
        <v>97</v>
      </c>
      <c r="DI5" s="47" t="s">
        <v>98</v>
      </c>
      <c r="DJ5" s="47" t="s">
        <v>35</v>
      </c>
      <c r="DK5" s="47" t="s">
        <v>89</v>
      </c>
      <c r="DL5" s="47" t="s">
        <v>103</v>
      </c>
      <c r="DM5" s="47" t="s">
        <v>100</v>
      </c>
      <c r="DN5" s="47" t="s">
        <v>92</v>
      </c>
      <c r="DO5" s="47" t="s">
        <v>106</v>
      </c>
      <c r="DP5" s="47" t="s">
        <v>94</v>
      </c>
      <c r="DQ5" s="47" t="s">
        <v>95</v>
      </c>
      <c r="DR5" s="47" t="s">
        <v>96</v>
      </c>
      <c r="DS5" s="47" t="s">
        <v>97</v>
      </c>
      <c r="DT5" s="47" t="s">
        <v>98</v>
      </c>
      <c r="DU5" s="47" t="s">
        <v>99</v>
      </c>
    </row>
    <row r="6" spans="1:125" s="54" customFormat="1" x14ac:dyDescent="0.2">
      <c r="A6" s="37" t="s">
        <v>107</v>
      </c>
      <c r="B6" s="48">
        <f>B8</f>
        <v>2023</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39</v>
      </c>
      <c r="S6" s="50" t="str">
        <f t="shared" si="1"/>
        <v>駅</v>
      </c>
      <c r="T6" s="50" t="str">
        <f t="shared" si="1"/>
        <v>有</v>
      </c>
      <c r="U6" s="51">
        <f t="shared" si="1"/>
        <v>7226</v>
      </c>
      <c r="V6" s="51">
        <f t="shared" si="1"/>
        <v>134</v>
      </c>
      <c r="W6" s="51">
        <f t="shared" si="1"/>
        <v>300</v>
      </c>
      <c r="X6" s="50" t="str">
        <f t="shared" si="1"/>
        <v>無</v>
      </c>
      <c r="Y6" s="52">
        <f>IF(Y8="-",NA(),Y8)</f>
        <v>117.9</v>
      </c>
      <c r="Z6" s="52">
        <f t="shared" ref="Z6:AH6" si="2">IF(Z8="-",NA(),Z8)</f>
        <v>158.19999999999999</v>
      </c>
      <c r="AA6" s="52">
        <f t="shared" si="2"/>
        <v>119.2</v>
      </c>
      <c r="AB6" s="52">
        <f t="shared" si="2"/>
        <v>115.1</v>
      </c>
      <c r="AC6" s="52">
        <f t="shared" si="2"/>
        <v>111.2</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10.7</v>
      </c>
      <c r="BG6" s="52">
        <f t="shared" ref="BG6:BO6" si="5">IF(BG8="-",NA(),BG8)</f>
        <v>33.6</v>
      </c>
      <c r="BH6" s="52">
        <f t="shared" si="5"/>
        <v>16.100000000000001</v>
      </c>
      <c r="BI6" s="52">
        <f t="shared" si="5"/>
        <v>12.8</v>
      </c>
      <c r="BJ6" s="52">
        <f t="shared" si="5"/>
        <v>10</v>
      </c>
      <c r="BK6" s="52">
        <f t="shared" si="5"/>
        <v>2.2000000000000002</v>
      </c>
      <c r="BL6" s="52">
        <f t="shared" si="5"/>
        <v>-81</v>
      </c>
      <c r="BM6" s="52">
        <f t="shared" si="5"/>
        <v>-25.1</v>
      </c>
      <c r="BN6" s="52">
        <f t="shared" si="5"/>
        <v>-18</v>
      </c>
      <c r="BO6" s="52">
        <f t="shared" si="5"/>
        <v>-20.7</v>
      </c>
      <c r="BP6" s="49" t="str">
        <f>IF(BP8="-","",IF(BP8="-","【-】","【"&amp;SUBSTITUTE(TEXT(BP8,"#,##0.0"),"-","△")&amp;"】"))</f>
        <v>【△55.6】</v>
      </c>
      <c r="BQ6" s="53">
        <f>IF(BQ8="-",NA(),BQ8)</f>
        <v>16963</v>
      </c>
      <c r="BR6" s="53">
        <f t="shared" ref="BR6:BZ6" si="6">IF(BR8="-",NA(),BR8)</f>
        <v>30603</v>
      </c>
      <c r="BS6" s="53">
        <f t="shared" si="6"/>
        <v>14136</v>
      </c>
      <c r="BT6" s="53">
        <f t="shared" si="6"/>
        <v>12535</v>
      </c>
      <c r="BU6" s="53">
        <f t="shared" si="6"/>
        <v>9834</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3010917</v>
      </c>
      <c r="CN6" s="51">
        <f t="shared" si="7"/>
        <v>477517</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456.7</v>
      </c>
      <c r="DL6" s="52">
        <f t="shared" ref="DL6:DT6" si="9">IF(DL8="-",NA(),DL8)</f>
        <v>400.7</v>
      </c>
      <c r="DM6" s="52">
        <f t="shared" si="9"/>
        <v>412.7</v>
      </c>
      <c r="DN6" s="52">
        <f t="shared" si="9"/>
        <v>427.6</v>
      </c>
      <c r="DO6" s="52">
        <f t="shared" si="9"/>
        <v>409.7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109</v>
      </c>
      <c r="B7" s="48">
        <f t="shared" ref="B7:X7" si="10">B8</f>
        <v>2023</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39</v>
      </c>
      <c r="S7" s="50" t="str">
        <f t="shared" si="10"/>
        <v>駅</v>
      </c>
      <c r="T7" s="50" t="str">
        <f t="shared" si="10"/>
        <v>有</v>
      </c>
      <c r="U7" s="51">
        <f t="shared" si="10"/>
        <v>7226</v>
      </c>
      <c r="V7" s="51">
        <f t="shared" si="10"/>
        <v>134</v>
      </c>
      <c r="W7" s="51">
        <f t="shared" si="10"/>
        <v>300</v>
      </c>
      <c r="X7" s="50" t="str">
        <f t="shared" si="10"/>
        <v>無</v>
      </c>
      <c r="Y7" s="52">
        <f>Y8</f>
        <v>117.9</v>
      </c>
      <c r="Z7" s="52">
        <f t="shared" ref="Z7:AH7" si="11">Z8</f>
        <v>158.19999999999999</v>
      </c>
      <c r="AA7" s="52">
        <f t="shared" si="11"/>
        <v>119.2</v>
      </c>
      <c r="AB7" s="52">
        <f t="shared" si="11"/>
        <v>115.1</v>
      </c>
      <c r="AC7" s="52">
        <f t="shared" si="11"/>
        <v>111.2</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10.7</v>
      </c>
      <c r="BG7" s="52">
        <f t="shared" ref="BG7:BO7" si="14">BG8</f>
        <v>33.6</v>
      </c>
      <c r="BH7" s="52">
        <f t="shared" si="14"/>
        <v>16.100000000000001</v>
      </c>
      <c r="BI7" s="52">
        <f t="shared" si="14"/>
        <v>12.8</v>
      </c>
      <c r="BJ7" s="52">
        <f t="shared" si="14"/>
        <v>10</v>
      </c>
      <c r="BK7" s="52">
        <f t="shared" si="14"/>
        <v>2.2000000000000002</v>
      </c>
      <c r="BL7" s="52">
        <f t="shared" si="14"/>
        <v>-81</v>
      </c>
      <c r="BM7" s="52">
        <f t="shared" si="14"/>
        <v>-25.1</v>
      </c>
      <c r="BN7" s="52">
        <f t="shared" si="14"/>
        <v>-18</v>
      </c>
      <c r="BO7" s="52">
        <f t="shared" si="14"/>
        <v>-20.7</v>
      </c>
      <c r="BP7" s="49"/>
      <c r="BQ7" s="53">
        <f>BQ8</f>
        <v>16963</v>
      </c>
      <c r="BR7" s="53">
        <f t="shared" ref="BR7:BZ7" si="15">BR8</f>
        <v>30603</v>
      </c>
      <c r="BS7" s="53">
        <f t="shared" si="15"/>
        <v>14136</v>
      </c>
      <c r="BT7" s="53">
        <f t="shared" si="15"/>
        <v>12535</v>
      </c>
      <c r="BU7" s="53">
        <f t="shared" si="15"/>
        <v>9834</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108</v>
      </c>
      <c r="CL7" s="49"/>
      <c r="CM7" s="51">
        <f>CM8</f>
        <v>3010917</v>
      </c>
      <c r="CN7" s="51">
        <f>CN8</f>
        <v>477517</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456.7</v>
      </c>
      <c r="DL7" s="52">
        <f t="shared" ref="DL7:DT7" si="17">DL8</f>
        <v>400.7</v>
      </c>
      <c r="DM7" s="52">
        <f t="shared" si="17"/>
        <v>412.7</v>
      </c>
      <c r="DN7" s="52">
        <f t="shared" si="17"/>
        <v>427.6</v>
      </c>
      <c r="DO7" s="52">
        <f t="shared" si="17"/>
        <v>409.7</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122076</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39</v>
      </c>
      <c r="S8" s="57" t="s">
        <v>121</v>
      </c>
      <c r="T8" s="57" t="s">
        <v>122</v>
      </c>
      <c r="U8" s="58">
        <v>7226</v>
      </c>
      <c r="V8" s="58">
        <v>134</v>
      </c>
      <c r="W8" s="58">
        <v>300</v>
      </c>
      <c r="X8" s="57" t="s">
        <v>123</v>
      </c>
      <c r="Y8" s="59">
        <v>117.9</v>
      </c>
      <c r="Z8" s="59">
        <v>158.19999999999999</v>
      </c>
      <c r="AA8" s="59">
        <v>119.2</v>
      </c>
      <c r="AB8" s="59">
        <v>115.1</v>
      </c>
      <c r="AC8" s="59">
        <v>111.2</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10.7</v>
      </c>
      <c r="BG8" s="59">
        <v>33.6</v>
      </c>
      <c r="BH8" s="59">
        <v>16.100000000000001</v>
      </c>
      <c r="BI8" s="59">
        <v>12.8</v>
      </c>
      <c r="BJ8" s="59">
        <v>10</v>
      </c>
      <c r="BK8" s="59">
        <v>2.2000000000000002</v>
      </c>
      <c r="BL8" s="59">
        <v>-81</v>
      </c>
      <c r="BM8" s="59">
        <v>-25.1</v>
      </c>
      <c r="BN8" s="59">
        <v>-18</v>
      </c>
      <c r="BO8" s="59">
        <v>-20.7</v>
      </c>
      <c r="BP8" s="56">
        <v>-55.6</v>
      </c>
      <c r="BQ8" s="60">
        <v>16963</v>
      </c>
      <c r="BR8" s="60">
        <v>30603</v>
      </c>
      <c r="BS8" s="60">
        <v>14136</v>
      </c>
      <c r="BT8" s="61">
        <v>12535</v>
      </c>
      <c r="BU8" s="61">
        <v>9834</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3010917</v>
      </c>
      <c r="CN8" s="58">
        <v>477517</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456.7</v>
      </c>
      <c r="DL8" s="59">
        <v>400.7</v>
      </c>
      <c r="DM8" s="59">
        <v>412.7</v>
      </c>
      <c r="DN8" s="59">
        <v>427.6</v>
      </c>
      <c r="DO8" s="59">
        <v>409.7</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大迫 宥依</cp:lastModifiedBy>
  <cp:lastPrinted>2025-01-29T04:00:39Z</cp:lastPrinted>
  <dcterms:created xsi:type="dcterms:W3CDTF">2024-12-19T01:02:56Z</dcterms:created>
  <dcterms:modified xsi:type="dcterms:W3CDTF">2025-03-03T05:50:30Z</dcterms:modified>
  <cp:category/>
</cp:coreProperties>
</file>