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7C3A7B7B-F1E6-4E05-822E-F36E29EC991C}" xr6:coauthVersionLast="47" xr6:coauthVersionMax="47" xr10:uidLastSave="{00000000-0000-0000-0000-000000000000}"/>
  <bookViews>
    <workbookView xWindow="-110" yWindow="-110" windowWidth="19420" windowHeight="10300" xr2:uid="{00000000-000D-0000-FFFF-FFFF00000000}"/>
  </bookViews>
  <sheets>
    <sheet name="認可外保育施設等" sheetId="1" r:id="rId1"/>
    <sheet name="認可外保育施設等パラ" sheetId="2" state="hidden" r:id="rId2"/>
  </sheets>
  <definedNames>
    <definedName name="_xlnm.Print_Area" localSheetId="0">認可外保育施設等!$A$1:$J$79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3" i="2" l="1"/>
  <c r="K20" i="2" s="1"/>
  <c r="F3" i="2"/>
  <c r="C18" i="1" s="1"/>
  <c r="H20" i="2"/>
  <c r="G20" i="2"/>
  <c r="H19" i="2"/>
  <c r="G19" i="2"/>
  <c r="H18" i="2"/>
  <c r="G18" i="2"/>
  <c r="H17" i="2"/>
  <c r="G17" i="2"/>
  <c r="H16" i="2"/>
  <c r="G16" i="2"/>
  <c r="H15" i="2"/>
  <c r="G15" i="2"/>
  <c r="F4" i="2"/>
  <c r="H56" i="1"/>
  <c r="G56" i="1"/>
  <c r="E56" i="1"/>
  <c r="D56" i="1"/>
  <c r="C56" i="1"/>
  <c r="G51" i="1"/>
  <c r="G40" i="1" s="1"/>
  <c r="F51" i="1"/>
  <c r="E51" i="1"/>
  <c r="E40" i="1" s="1"/>
  <c r="D51" i="1"/>
  <c r="D40" i="1" s="1"/>
  <c r="C24" i="1"/>
  <c r="E13" i="1"/>
  <c r="I19" i="2" l="1"/>
  <c r="B19" i="2" s="1"/>
  <c r="I18" i="2"/>
  <c r="B18" i="2" s="1"/>
  <c r="I15" i="2"/>
  <c r="B15" i="2" s="1"/>
  <c r="F5" i="2"/>
  <c r="E33" i="1" s="1"/>
  <c r="H50" i="1" s="1"/>
  <c r="E24" i="1"/>
  <c r="B23" i="1" s="1"/>
  <c r="K17" i="2"/>
  <c r="L17" i="2" s="1"/>
  <c r="C17" i="2" s="1"/>
  <c r="I16" i="2"/>
  <c r="B16" i="2" s="1"/>
  <c r="L20" i="2"/>
  <c r="C20" i="2" s="1"/>
  <c r="K15" i="2"/>
  <c r="L15" i="2" s="1"/>
  <c r="C15" i="2" s="1"/>
  <c r="K16" i="2"/>
  <c r="L16" i="2" s="1"/>
  <c r="C16" i="2" s="1"/>
  <c r="I17" i="2"/>
  <c r="B17" i="2" s="1"/>
  <c r="K18" i="2"/>
  <c r="L18" i="2" s="1"/>
  <c r="C18" i="2" s="1"/>
  <c r="K19" i="2"/>
  <c r="L19" i="2" s="1"/>
  <c r="C19" i="2" s="1"/>
  <c r="I20" i="2"/>
  <c r="B20" i="2" s="1"/>
  <c r="D19" i="2" l="1"/>
  <c r="E19" i="2" s="1"/>
  <c r="D71" i="1" s="1"/>
  <c r="G62" i="1"/>
  <c r="C60" i="1"/>
  <c r="D57" i="1"/>
  <c r="H62" i="1"/>
  <c r="G61" i="1"/>
  <c r="H61" i="1"/>
  <c r="D62" i="1"/>
  <c r="H60" i="1"/>
  <c r="G59" i="1"/>
  <c r="F62" i="1"/>
  <c r="E61" i="1"/>
  <c r="G60" i="1"/>
  <c r="H57" i="1"/>
  <c r="E58" i="1"/>
  <c r="D61" i="1"/>
  <c r="E57" i="1"/>
  <c r="E60" i="1"/>
  <c r="C61" i="1"/>
  <c r="D59" i="1"/>
  <c r="H58" i="1"/>
  <c r="C58" i="1"/>
  <c r="G57" i="1"/>
  <c r="E59" i="1"/>
  <c r="D60" i="1"/>
  <c r="C62" i="1"/>
  <c r="D58" i="1"/>
  <c r="C59" i="1"/>
  <c r="H59" i="1"/>
  <c r="C57" i="1"/>
  <c r="E62" i="1"/>
  <c r="G58" i="1"/>
  <c r="F61" i="1"/>
  <c r="D18" i="2"/>
  <c r="E18" i="2" s="1"/>
  <c r="D70" i="1" s="1"/>
  <c r="D15" i="2"/>
  <c r="E15" i="2" s="1"/>
  <c r="D67" i="1" s="1"/>
  <c r="D16" i="2"/>
  <c r="E16" i="2" s="1"/>
  <c r="D68" i="1" s="1"/>
  <c r="D17" i="2"/>
  <c r="E17" i="2" s="1"/>
  <c r="D69" i="1" s="1"/>
  <c r="E30" i="1"/>
  <c r="E32" i="1"/>
  <c r="E29" i="1"/>
  <c r="E31" i="1"/>
  <c r="E28" i="1"/>
  <c r="D20" i="2"/>
  <c r="E20" i="2" s="1"/>
  <c r="D72" i="1" s="1"/>
  <c r="I61" i="1" l="1"/>
  <c r="C71" i="1" s="1"/>
  <c r="E71" i="1" s="1"/>
  <c r="E63" i="1"/>
  <c r="D63" i="1"/>
  <c r="I62" i="1"/>
  <c r="C72" i="1" s="1"/>
  <c r="E72" i="1" s="1"/>
  <c r="G63" i="1"/>
  <c r="C63" i="1"/>
  <c r="H63" i="1"/>
  <c r="H46" i="1"/>
  <c r="F57" i="1"/>
  <c r="H49" i="1"/>
  <c r="F60" i="1"/>
  <c r="I60" i="1" s="1"/>
  <c r="C70" i="1" s="1"/>
  <c r="E70" i="1" s="1"/>
  <c r="H47" i="1"/>
  <c r="F58" i="1"/>
  <c r="I58" i="1" s="1"/>
  <c r="C68" i="1" s="1"/>
  <c r="E68" i="1" s="1"/>
  <c r="H48" i="1"/>
  <c r="F59" i="1"/>
  <c r="I59" i="1" s="1"/>
  <c r="C69" i="1" s="1"/>
  <c r="E69" i="1" s="1"/>
  <c r="H45" i="1"/>
  <c r="C34" i="1"/>
  <c r="E26" i="1" s="1"/>
  <c r="C51" i="1"/>
  <c r="C40" i="1" s="1"/>
  <c r="F63" i="1" l="1"/>
  <c r="I57" i="1"/>
  <c r="F6" i="2"/>
  <c r="D75" i="1" s="1"/>
  <c r="C67" i="1" l="1"/>
  <c r="I63" i="1"/>
  <c r="C73" i="1" l="1"/>
  <c r="E67" i="1"/>
  <c r="E73" i="1" s="1"/>
  <c r="C75" i="1" s="1"/>
</calcChain>
</file>

<file path=xl/sharedStrings.xml><?xml version="1.0" encoding="utf-8"?>
<sst xmlns="http://schemas.openxmlformats.org/spreadsheetml/2006/main" count="96" uniqueCount="79">
  <si>
    <t>請求額計算シート（認可外保育施設等利用者）</t>
    <rPh sb="0" eb="2">
      <t>セイキュウ</t>
    </rPh>
    <rPh sb="2" eb="3">
      <t>ガク</t>
    </rPh>
    <rPh sb="3" eb="5">
      <t>ケイサン</t>
    </rPh>
    <rPh sb="9" eb="17">
      <t>ニンカガイホイクシセツトウ</t>
    </rPh>
    <rPh sb="17" eb="20">
      <t>リヨウシャ</t>
    </rPh>
    <phoneticPr fontId="2"/>
  </si>
  <si>
    <t>　認可外保育施設等（※１）の利用に伴い発生した保育料を請求される方は、こちらに入力してください。</t>
    <rPh sb="1" eb="9">
      <t>ニンカガイホイクシセツトウ</t>
    </rPh>
    <rPh sb="14" eb="16">
      <t>リヨウ</t>
    </rPh>
    <rPh sb="17" eb="18">
      <t>トモナ</t>
    </rPh>
    <rPh sb="19" eb="21">
      <t>ハッセイ</t>
    </rPh>
    <rPh sb="23" eb="26">
      <t>ホイクリョウ</t>
    </rPh>
    <rPh sb="27" eb="29">
      <t>セイキュウ</t>
    </rPh>
    <rPh sb="32" eb="33">
      <t>カタ</t>
    </rPh>
    <rPh sb="39" eb="41">
      <t>ニュウリョク</t>
    </rPh>
    <phoneticPr fontId="2"/>
  </si>
  <si>
    <t>　利用した施設に記入してもらった「特定子ども・子育て支援の提供に係る領収兼支援提供証明書」の保育料領収額と同じになるように支払額を入力してください。</t>
    <rPh sb="1" eb="3">
      <t>リヨウ</t>
    </rPh>
    <rPh sb="5" eb="7">
      <t>シセツ</t>
    </rPh>
    <rPh sb="8" eb="10">
      <t>キニュウ</t>
    </rPh>
    <rPh sb="17" eb="20">
      <t>トクテイコ</t>
    </rPh>
    <rPh sb="23" eb="25">
      <t>コソダ</t>
    </rPh>
    <rPh sb="26" eb="28">
      <t>シエン</t>
    </rPh>
    <rPh sb="29" eb="31">
      <t>テイキョウ</t>
    </rPh>
    <rPh sb="32" eb="33">
      <t>カカ</t>
    </rPh>
    <rPh sb="34" eb="37">
      <t>リョウシュウケン</t>
    </rPh>
    <rPh sb="37" eb="44">
      <t>シエンテイキョウショウメイショ</t>
    </rPh>
    <rPh sb="46" eb="49">
      <t>ホイクリョウ</t>
    </rPh>
    <rPh sb="49" eb="52">
      <t>リョウシュウガク</t>
    </rPh>
    <rPh sb="53" eb="54">
      <t>オナ</t>
    </rPh>
    <rPh sb="61" eb="64">
      <t>シハライガク</t>
    </rPh>
    <rPh sb="65" eb="67">
      <t>ニュウリョク</t>
    </rPh>
    <phoneticPr fontId="2"/>
  </si>
  <si>
    <t>　日用品、文房具、食材費等の特定費用は含みませんのでご注意ください。</t>
    <phoneticPr fontId="2"/>
  </si>
  <si>
    <t>※１…認可外保育施設、一時預かり事業、病児保育事業、ファミリーサポートセンター</t>
    <rPh sb="3" eb="10">
      <t>ニンカガイホイクシセツ</t>
    </rPh>
    <rPh sb="11" eb="14">
      <t>イチジアズ</t>
    </rPh>
    <rPh sb="16" eb="18">
      <t>ジギョウ</t>
    </rPh>
    <rPh sb="19" eb="25">
      <t>ビョウジホイクジギョウ</t>
    </rPh>
    <phoneticPr fontId="2"/>
  </si>
  <si>
    <t>※２…施設型給付を受ける幼稚園（新制度移行）または認定こども園に在籍して預かり保育を利用するとともに、併用して利用費の償還払いを受けることができる</t>
    <rPh sb="36" eb="37">
      <t>アズ</t>
    </rPh>
    <rPh sb="39" eb="41">
      <t>ホイク</t>
    </rPh>
    <rPh sb="42" eb="44">
      <t>リヨウ</t>
    </rPh>
    <phoneticPr fontId="2"/>
  </si>
  <si>
    <t>　　　認可外保育施設等を利用し、その保育料も併せて請求される方は本シートではなく「請求額計算シート（預かり保育と認可外保育施設等を併用している方）」に入力してください。</t>
    <rPh sb="41" eb="44">
      <t>セイキュウガク</t>
    </rPh>
    <rPh sb="44" eb="46">
      <t>ケイサン</t>
    </rPh>
    <rPh sb="71" eb="72">
      <t>カタ</t>
    </rPh>
    <phoneticPr fontId="2"/>
  </si>
  <si>
    <t>【保護者入力欄】</t>
    <rPh sb="1" eb="7">
      <t>ホゴシャニュウリョクラン</t>
    </rPh>
    <phoneticPr fontId="2"/>
  </si>
  <si>
    <t xml:space="preserve">下記項目についてそれぞれ入力してください。
</t>
    <phoneticPr fontId="2"/>
  </si>
  <si>
    <t>利用するサービスの種類</t>
    <rPh sb="0" eb="2">
      <t>リヨウ</t>
    </rPh>
    <rPh sb="9" eb="11">
      <t>シュルイ</t>
    </rPh>
    <phoneticPr fontId="2"/>
  </si>
  <si>
    <t>主に通う施設以外で併用する施設の有無</t>
    <rPh sb="0" eb="1">
      <t>オモ</t>
    </rPh>
    <rPh sb="2" eb="3">
      <t>カヨ</t>
    </rPh>
    <rPh sb="4" eb="6">
      <t>シセツ</t>
    </rPh>
    <rPh sb="6" eb="8">
      <t>イガイ</t>
    </rPh>
    <rPh sb="9" eb="11">
      <t>ヘイヨウ</t>
    </rPh>
    <rPh sb="13" eb="15">
      <t>シセツ</t>
    </rPh>
    <rPh sb="16" eb="18">
      <t>ウム</t>
    </rPh>
    <phoneticPr fontId="2"/>
  </si>
  <si>
    <t>認定保護者（請求者）</t>
    <rPh sb="0" eb="5">
      <t>ニンテイホゴシャ</t>
    </rPh>
    <rPh sb="6" eb="9">
      <t>セイキュウシャ</t>
    </rPh>
    <phoneticPr fontId="2"/>
  </si>
  <si>
    <t>児童氏名フリガナ</t>
    <rPh sb="0" eb="4">
      <t>ジドウシメイ</t>
    </rPh>
    <phoneticPr fontId="2"/>
  </si>
  <si>
    <t>児童氏名漢字</t>
    <rPh sb="0" eb="4">
      <t>ジドウシメイ</t>
    </rPh>
    <rPh sb="4" eb="6">
      <t>カンジ</t>
    </rPh>
    <phoneticPr fontId="2"/>
  </si>
  <si>
    <t>児童生年月日</t>
    <rPh sb="0" eb="6">
      <t>ジドウセイネンガッピ</t>
    </rPh>
    <phoneticPr fontId="2"/>
  </si>
  <si>
    <t>認定種別</t>
    <rPh sb="0" eb="4">
      <t>ニンテイシュベツ</t>
    </rPh>
    <phoneticPr fontId="2"/>
  </si>
  <si>
    <t>←</t>
    <phoneticPr fontId="2"/>
  </si>
  <si>
    <t>認定開始日</t>
    <rPh sb="0" eb="5">
      <t>ニンテイカイシビ</t>
    </rPh>
    <phoneticPr fontId="2"/>
  </si>
  <si>
    <t>認定終了日</t>
    <rPh sb="0" eb="5">
      <t>ニンテイシュウリョウビ</t>
    </rPh>
    <phoneticPr fontId="2"/>
  </si>
  <si>
    <t>年度途中の転出有無</t>
    <rPh sb="0" eb="4">
      <t>ネンドトチュウ</t>
    </rPh>
    <rPh sb="5" eb="7">
      <t>テンシュツ</t>
    </rPh>
    <rPh sb="7" eb="9">
      <t>ウム</t>
    </rPh>
    <phoneticPr fontId="2"/>
  </si>
  <si>
    <t>１年度は「４月～翌３月」まで。</t>
    <rPh sb="1" eb="3">
      <t>ネンド</t>
    </rPh>
    <rPh sb="6" eb="7">
      <t>ガツ</t>
    </rPh>
    <rPh sb="8" eb="9">
      <t>ヨク</t>
    </rPh>
    <rPh sb="10" eb="11">
      <t>ガツ</t>
    </rPh>
    <phoneticPr fontId="2"/>
  </si>
  <si>
    <t>転出（予定）日</t>
    <rPh sb="0" eb="2">
      <t>テンシュツ</t>
    </rPh>
    <rPh sb="3" eb="5">
      <t>ヨテイ</t>
    </rPh>
    <rPh sb="6" eb="7">
      <t>ヒ</t>
    </rPh>
    <phoneticPr fontId="2"/>
  </si>
  <si>
    <t xml:space="preserve">上記認定期間内に利用した主な利用施設の名称・保育料支払額を入力してください。
</t>
    <rPh sb="0" eb="2">
      <t>ジョウキ</t>
    </rPh>
    <rPh sb="8" eb="10">
      <t>リヨウ</t>
    </rPh>
    <phoneticPr fontId="2"/>
  </si>
  <si>
    <t>主な利用施設名称</t>
    <rPh sb="0" eb="1">
      <t>オモ</t>
    </rPh>
    <rPh sb="2" eb="6">
      <t>リヨウシセツ</t>
    </rPh>
    <rPh sb="6" eb="8">
      <t>メイショウ</t>
    </rPh>
    <phoneticPr fontId="2"/>
  </si>
  <si>
    <t>利用年月</t>
    <rPh sb="0" eb="4">
      <t>リヨウネンゲツ</t>
    </rPh>
    <phoneticPr fontId="2"/>
  </si>
  <si>
    <t>保育料支払額</t>
    <rPh sb="0" eb="6">
      <t>ホイクリョウシハライガク</t>
    </rPh>
    <phoneticPr fontId="2"/>
  </si>
  <si>
    <t>合計</t>
    <rPh sb="0" eb="2">
      <t>ゴウケイ</t>
    </rPh>
    <phoneticPr fontId="2"/>
  </si>
  <si>
    <t>上記認定期間内において、主な利用施設以外で、併用して利用費の償還払いを受けることができる認可外保育施設等の</t>
    <rPh sb="0" eb="2">
      <t>ジョウキ</t>
    </rPh>
    <rPh sb="47" eb="52">
      <t>ホイクシセツトウ</t>
    </rPh>
    <phoneticPr fontId="2"/>
  </si>
  <si>
    <t xml:space="preserve">保育料を請求する場合は、その併用している施設名称・保育料支払額を入力してください。
</t>
    <phoneticPr fontId="2"/>
  </si>
  <si>
    <t>※併用している施設が５施設以上ある場合は、併用施設④の欄に５施設目以降の施設名称も併せて入力し、</t>
    <rPh sb="1" eb="3">
      <t>ヘイヨウ</t>
    </rPh>
    <rPh sb="7" eb="9">
      <t>シセツ</t>
    </rPh>
    <rPh sb="11" eb="15">
      <t>シセツイジョウ</t>
    </rPh>
    <rPh sb="17" eb="19">
      <t>バアイ</t>
    </rPh>
    <rPh sb="21" eb="23">
      <t>ヘイヨウ</t>
    </rPh>
    <rPh sb="23" eb="25">
      <t>シセツ</t>
    </rPh>
    <rPh sb="27" eb="28">
      <t>ラン</t>
    </rPh>
    <rPh sb="30" eb="32">
      <t>シセツ</t>
    </rPh>
    <rPh sb="32" eb="33">
      <t>メ</t>
    </rPh>
    <rPh sb="33" eb="35">
      <t>イコウ</t>
    </rPh>
    <rPh sb="36" eb="40">
      <t>シセツメイショウ</t>
    </rPh>
    <rPh sb="41" eb="42">
      <t>アワ</t>
    </rPh>
    <rPh sb="44" eb="46">
      <t>ニュウリョク</t>
    </rPh>
    <phoneticPr fontId="2"/>
  </si>
  <si>
    <t>　保育料支払額については４施設目の保育料支払額と合算した金額で入力してください。</t>
    <phoneticPr fontId="2"/>
  </si>
  <si>
    <t>併用している施設名称</t>
    <rPh sb="0" eb="2">
      <t>ヘイヨウ</t>
    </rPh>
    <rPh sb="6" eb="8">
      <t>シセツ</t>
    </rPh>
    <rPh sb="8" eb="10">
      <t>メイショウ</t>
    </rPh>
    <phoneticPr fontId="2"/>
  </si>
  <si>
    <t>併用施設①</t>
    <rPh sb="0" eb="2">
      <t>ヘイヨウ</t>
    </rPh>
    <rPh sb="2" eb="4">
      <t>シセツ</t>
    </rPh>
    <phoneticPr fontId="2"/>
  </si>
  <si>
    <t>併用施設②</t>
    <rPh sb="0" eb="2">
      <t>ヘイヨウ</t>
    </rPh>
    <rPh sb="2" eb="4">
      <t>シセツ</t>
    </rPh>
    <phoneticPr fontId="2"/>
  </si>
  <si>
    <t>併用施設③</t>
    <rPh sb="0" eb="2">
      <t>ヘイヨウ</t>
    </rPh>
    <rPh sb="2" eb="4">
      <t>シセツ</t>
    </rPh>
    <phoneticPr fontId="2"/>
  </si>
  <si>
    <t>併用施設④</t>
    <rPh sb="0" eb="2">
      <t>ヘイヨウ</t>
    </rPh>
    <rPh sb="2" eb="4">
      <t>シセツ</t>
    </rPh>
    <phoneticPr fontId="2"/>
  </si>
  <si>
    <t>【保育料支払額の内訳】</t>
    <rPh sb="1" eb="4">
      <t>ホイクリョウ</t>
    </rPh>
    <rPh sb="4" eb="7">
      <t>シハライガク</t>
    </rPh>
    <rPh sb="8" eb="10">
      <t>ウチワケ</t>
    </rPh>
    <phoneticPr fontId="2"/>
  </si>
  <si>
    <t>保育料支払額</t>
    <rPh sb="0" eb="3">
      <t>ホイクリョウ</t>
    </rPh>
    <rPh sb="3" eb="6">
      <t>シハライガク</t>
    </rPh>
    <phoneticPr fontId="2"/>
  </si>
  <si>
    <t>保育料の支払額合計</t>
    <rPh sb="0" eb="3">
      <t>ホイクリョウ</t>
    </rPh>
    <rPh sb="4" eb="9">
      <t>シハライガクゴウケイ</t>
    </rPh>
    <phoneticPr fontId="2"/>
  </si>
  <si>
    <t>主な利用施設</t>
    <rPh sb="0" eb="1">
      <t>オモ</t>
    </rPh>
    <rPh sb="2" eb="6">
      <t>リヨウシセツ</t>
    </rPh>
    <phoneticPr fontId="2"/>
  </si>
  <si>
    <t>①併用している施設</t>
    <rPh sb="1" eb="3">
      <t>ヘイヨウ</t>
    </rPh>
    <rPh sb="7" eb="9">
      <t>シセツ</t>
    </rPh>
    <phoneticPr fontId="2"/>
  </si>
  <si>
    <t>②併用している施設</t>
    <rPh sb="1" eb="3">
      <t>ヘイヨウ</t>
    </rPh>
    <rPh sb="7" eb="9">
      <t>シセツ</t>
    </rPh>
    <phoneticPr fontId="2"/>
  </si>
  <si>
    <t>③併用している施設</t>
    <rPh sb="1" eb="3">
      <t>ヘイヨウ</t>
    </rPh>
    <rPh sb="7" eb="9">
      <t>シセツ</t>
    </rPh>
    <phoneticPr fontId="2"/>
  </si>
  <si>
    <t>④併用している施設</t>
    <rPh sb="1" eb="3">
      <t>ヘイヨウ</t>
    </rPh>
    <rPh sb="7" eb="9">
      <t>シセツ</t>
    </rPh>
    <phoneticPr fontId="2"/>
  </si>
  <si>
    <t>【請求額】</t>
    <rPh sb="1" eb="4">
      <t>セイキュウガク</t>
    </rPh>
    <phoneticPr fontId="2"/>
  </si>
  <si>
    <t>各月の支払額の合計</t>
    <rPh sb="0" eb="2">
      <t>カクツキ</t>
    </rPh>
    <rPh sb="3" eb="5">
      <t>シハライ</t>
    </rPh>
    <rPh sb="5" eb="6">
      <t>ガク</t>
    </rPh>
    <rPh sb="7" eb="9">
      <t>ゴウケイ</t>
    </rPh>
    <phoneticPr fontId="2"/>
  </si>
  <si>
    <t>月額の上限額</t>
    <rPh sb="0" eb="2">
      <t>ゲツガク</t>
    </rPh>
    <rPh sb="3" eb="6">
      <t>ジョウゲンガク</t>
    </rPh>
    <phoneticPr fontId="2"/>
  </si>
  <si>
    <t>請求額</t>
    <rPh sb="0" eb="3">
      <t>セイキュウガク</t>
    </rPh>
    <phoneticPr fontId="2"/>
  </si>
  <si>
    <t>※「子育てのための施設等利用給付費請求の手続き」を松戸市オンライン申請システムで申請する際、こちらで算出した請求額を「施設等利用給付費の請求額」の欄に入力してください。</t>
    <rPh sb="2" eb="4">
      <t>コソダ</t>
    </rPh>
    <rPh sb="9" eb="12">
      <t>シセツトウ</t>
    </rPh>
    <rPh sb="12" eb="14">
      <t>リヨウ</t>
    </rPh>
    <rPh sb="14" eb="16">
      <t>キュウフ</t>
    </rPh>
    <rPh sb="16" eb="17">
      <t>ヒ</t>
    </rPh>
    <rPh sb="17" eb="19">
      <t>セイキュウ</t>
    </rPh>
    <rPh sb="20" eb="22">
      <t>テツヅ</t>
    </rPh>
    <rPh sb="64" eb="66">
      <t>キュウフ</t>
    </rPh>
    <phoneticPr fontId="2"/>
  </si>
  <si>
    <t>※入力完了後、こちらの請求額計算シート（Excel）をオンライン申請時に根拠資料として添付してください。</t>
    <rPh sb="1" eb="6">
      <t>ニュウリョクカンリョウゴ</t>
    </rPh>
    <rPh sb="11" eb="16">
      <t>セイキュウガクケイサン</t>
    </rPh>
    <rPh sb="32" eb="35">
      <t>シンセイジ</t>
    </rPh>
    <rPh sb="36" eb="38">
      <t>コンキョ</t>
    </rPh>
    <rPh sb="38" eb="40">
      <t>シリョウ</t>
    </rPh>
    <rPh sb="43" eb="45">
      <t>テンプ</t>
    </rPh>
    <phoneticPr fontId="2"/>
  </si>
  <si>
    <t>※入力内容に誤りがないか再度確認をお願いします。</t>
    <rPh sb="1" eb="3">
      <t>ニュウリョク</t>
    </rPh>
    <rPh sb="3" eb="5">
      <t>ナイヨウ</t>
    </rPh>
    <rPh sb="6" eb="7">
      <t>アヤマ</t>
    </rPh>
    <rPh sb="12" eb="14">
      <t>サイド</t>
    </rPh>
    <rPh sb="14" eb="16">
      <t>カクニン</t>
    </rPh>
    <rPh sb="18" eb="19">
      <t>ネガ</t>
    </rPh>
    <phoneticPr fontId="2"/>
  </si>
  <si>
    <t>★消さない↓</t>
    <rPh sb="1" eb="2">
      <t>ケ</t>
    </rPh>
    <phoneticPr fontId="2"/>
  </si>
  <si>
    <t>基準日</t>
    <rPh sb="0" eb="3">
      <t>キジュンビ</t>
    </rPh>
    <phoneticPr fontId="2"/>
  </si>
  <si>
    <t>認定種別用</t>
    <rPh sb="0" eb="4">
      <t>ニンテイシュベツ</t>
    </rPh>
    <rPh sb="4" eb="5">
      <t>ヨウ</t>
    </rPh>
    <phoneticPr fontId="2"/>
  </si>
  <si>
    <t>←関数の日付を当該年度初めに変更することを忘れない。</t>
    <rPh sb="1" eb="3">
      <t>カンスウ</t>
    </rPh>
    <rPh sb="4" eb="6">
      <t>ヒヅケ</t>
    </rPh>
    <rPh sb="7" eb="12">
      <t>トウガイネンドハジ</t>
    </rPh>
    <rPh sb="14" eb="16">
      <t>ヘンコウ</t>
    </rPh>
    <rPh sb="21" eb="22">
      <t>ワス</t>
    </rPh>
    <phoneticPr fontId="2"/>
  </si>
  <si>
    <t>転入条件付き書式用</t>
    <rPh sb="0" eb="2">
      <t>テンニュウ</t>
    </rPh>
    <rPh sb="2" eb="5">
      <t>ジョウケンツ</t>
    </rPh>
    <rPh sb="6" eb="9">
      <t>ショシキヨウ</t>
    </rPh>
    <phoneticPr fontId="2"/>
  </si>
  <si>
    <t>転出条件付き書式用</t>
    <rPh sb="0" eb="2">
      <t>テンシュツ</t>
    </rPh>
    <rPh sb="2" eb="5">
      <t>ジョウケンツ</t>
    </rPh>
    <rPh sb="6" eb="9">
      <t>ショシキヨウ</t>
    </rPh>
    <phoneticPr fontId="2"/>
  </si>
  <si>
    <t>エラーフラグ</t>
    <phoneticPr fontId="2"/>
  </si>
  <si>
    <t>使用する終了日</t>
    <rPh sb="0" eb="2">
      <t>シヨウ</t>
    </rPh>
    <rPh sb="4" eb="7">
      <t>シュウリョウビ</t>
    </rPh>
    <phoneticPr fontId="2"/>
  </si>
  <si>
    <t>◆上限額計算（★消さない！！）</t>
    <rPh sb="1" eb="4">
      <t>ジョウゲンガク</t>
    </rPh>
    <rPh sb="4" eb="6">
      <t>ケイサン</t>
    </rPh>
    <rPh sb="8" eb="9">
      <t>ケ</t>
    </rPh>
    <phoneticPr fontId="2"/>
  </si>
  <si>
    <t>←DATEVALU関数の日付を当該年度末に変更することを忘れない。</t>
    <rPh sb="9" eb="11">
      <t>カンスウ</t>
    </rPh>
    <rPh sb="12" eb="14">
      <t>ヒヅケ</t>
    </rPh>
    <rPh sb="15" eb="20">
      <t>トウガイネンドマツ</t>
    </rPh>
    <rPh sb="21" eb="23">
      <t>ヘンコウ</t>
    </rPh>
    <rPh sb="28" eb="29">
      <t>ワス</t>
    </rPh>
    <phoneticPr fontId="2"/>
  </si>
  <si>
    <t>日数</t>
    <rPh sb="0" eb="2">
      <t>ニッスウ</t>
    </rPh>
    <phoneticPr fontId="2"/>
  </si>
  <si>
    <t>開始日</t>
    <rPh sb="0" eb="3">
      <t>カイシビ</t>
    </rPh>
    <phoneticPr fontId="2"/>
  </si>
  <si>
    <t>終了日</t>
    <rPh sb="0" eb="3">
      <t>シュウリョウビ</t>
    </rPh>
    <phoneticPr fontId="2"/>
  </si>
  <si>
    <t>日割り計算用</t>
    <rPh sb="0" eb="2">
      <t>ヒワ</t>
    </rPh>
    <rPh sb="3" eb="6">
      <t>ケイサンヨウ</t>
    </rPh>
    <phoneticPr fontId="2"/>
  </si>
  <si>
    <t>上限額</t>
    <rPh sb="0" eb="3">
      <t>ジョウゲンガク</t>
    </rPh>
    <phoneticPr fontId="2"/>
  </si>
  <si>
    <t>月初</t>
    <rPh sb="0" eb="2">
      <t>ゲッショ</t>
    </rPh>
    <phoneticPr fontId="2"/>
  </si>
  <si>
    <t>月初月</t>
    <rPh sb="0" eb="3">
      <t>ゲッショヅキ</t>
    </rPh>
    <phoneticPr fontId="2"/>
  </si>
  <si>
    <t>開始月</t>
    <rPh sb="0" eb="3">
      <t>カイシヅキ</t>
    </rPh>
    <phoneticPr fontId="2"/>
  </si>
  <si>
    <t>月初－開始日</t>
    <rPh sb="0" eb="2">
      <t>ゲッショ</t>
    </rPh>
    <rPh sb="3" eb="6">
      <t>カイシビ</t>
    </rPh>
    <phoneticPr fontId="2"/>
  </si>
  <si>
    <t>月末</t>
    <rPh sb="0" eb="2">
      <t>ゲツマツ</t>
    </rPh>
    <phoneticPr fontId="2"/>
  </si>
  <si>
    <t>終了月</t>
    <rPh sb="0" eb="3">
      <t>シュウリョウヅキ</t>
    </rPh>
    <phoneticPr fontId="2"/>
  </si>
  <si>
    <t>月末－終了日</t>
    <rPh sb="0" eb="2">
      <t>ゲツマツ</t>
    </rPh>
    <rPh sb="3" eb="6">
      <t>シュウリョウビ</t>
    </rPh>
    <phoneticPr fontId="2"/>
  </si>
  <si>
    <r>
      <t>転出日の前日が松戸市での認定終了日となります。</t>
    </r>
    <r>
      <rPr>
        <u/>
        <sz val="10"/>
        <color theme="1"/>
        <rFont val="メイリオ"/>
        <family val="3"/>
        <charset val="128"/>
      </rPr>
      <t>※転出なしの場合は空欄。</t>
    </r>
    <phoneticPr fontId="2"/>
  </si>
  <si>
    <t>認可外保育施設</t>
  </si>
  <si>
    <t>2026/4/1時点の年齢で判断しています。【2号】3～5歳　【3号】0～2歳（住民税非課税世帯に該当するか確認してください。）</t>
    <phoneticPr fontId="2"/>
  </si>
  <si>
    <r>
      <t>2026/4/2以降、認定を受けた場合は、その認定開始日を手入力。</t>
    </r>
    <r>
      <rPr>
        <u/>
        <sz val="10"/>
        <color theme="1"/>
        <rFont val="メイリオ"/>
        <family val="3"/>
        <charset val="128"/>
      </rPr>
      <t>それ以外は「2026/4/1」を入力。</t>
    </r>
    <rPh sb="8" eb="10">
      <t>イコウ</t>
    </rPh>
    <rPh sb="11" eb="13">
      <t>ニンテイ</t>
    </rPh>
    <rPh sb="14" eb="15">
      <t>ウ</t>
    </rPh>
    <rPh sb="17" eb="19">
      <t>バアイ</t>
    </rPh>
    <rPh sb="23" eb="25">
      <t>ニンテイ</t>
    </rPh>
    <rPh sb="25" eb="27">
      <t>カイシ</t>
    </rPh>
    <rPh sb="27" eb="28">
      <t>ヒ</t>
    </rPh>
    <rPh sb="29" eb="30">
      <t>テ</t>
    </rPh>
    <rPh sb="30" eb="32">
      <t>ニュウリョク</t>
    </rPh>
    <rPh sb="35" eb="37">
      <t>イガイ</t>
    </rPh>
    <rPh sb="49" eb="51">
      <t>ニュウリョク</t>
    </rPh>
    <phoneticPr fontId="2"/>
  </si>
  <si>
    <t>2026/4/2～2027/3/31までに認定を終了した場合はその日を入力。それ以外は空欄。</t>
    <rPh sb="21" eb="23">
      <t>ニンテイ</t>
    </rPh>
    <rPh sb="24" eb="26">
      <t>シュウリョウ</t>
    </rPh>
    <rPh sb="28" eb="30">
      <t>バアイ</t>
    </rPh>
    <rPh sb="33" eb="34">
      <t>ヒ</t>
    </rPh>
    <rPh sb="35" eb="37">
      <t>ニュウリョク</t>
    </rPh>
    <rPh sb="40" eb="42">
      <t>イガイ</t>
    </rPh>
    <rPh sb="43" eb="45">
      <t>クウラン</t>
    </rPh>
    <phoneticPr fontId="2"/>
  </si>
  <si>
    <t>←2026/4/2～2027/3/31までに転出または転出予定の場合、その転出（予定）日を入力してください。</t>
    <rPh sb="22" eb="24">
      <t>テンシュツ</t>
    </rPh>
    <rPh sb="27" eb="31">
      <t>テンシュツヨテイ</t>
    </rPh>
    <rPh sb="32" eb="34">
      <t>バアイ</t>
    </rPh>
    <rPh sb="40" eb="42">
      <t>ヨテイ</t>
    </rPh>
    <rPh sb="43" eb="44">
      <t>ヒ</t>
    </rPh>
    <rPh sb="45" eb="47">
      <t>ニュウリョク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</si>
</sst>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令和6年&quot;#&quot;月&quot;"/>
    <numFmt numFmtId="177" formatCode="#,##0&quot;円&quot;"/>
    <numFmt numFmtId="178" formatCode="#,###&quot;円&quot;"/>
    <numFmt numFmtId="179" formatCode="&quot;令和8年&quot;#&quot;月&quot;"/>
  </numFmts>
  <fonts count="15" x14ac:knownFonts="1">
    <font>
      <sz val="11"/>
      <color theme="1"/>
      <name val="游ゴシック"/>
      <family val="2"/>
      <charset val="128"/>
      <scheme val="minor"/>
    </font>
    <font>
      <b/>
      <sz val="20"/>
      <color theme="1"/>
      <name val="メイリオ"/>
      <family val="3"/>
      <charset val="128"/>
    </font>
    <font>
      <sz val="6"/>
      <name val="游ゴシック"/>
      <family val="2"/>
      <charset val="128"/>
      <scheme val="minor"/>
    </font>
    <font>
      <sz val="11"/>
      <color theme="1"/>
      <name val="メイリオ"/>
      <family val="3"/>
      <charset val="128"/>
    </font>
    <font>
      <sz val="11"/>
      <color rgb="FFFF0000"/>
      <name val="メイリオ"/>
      <family val="3"/>
      <charset val="128"/>
    </font>
    <font>
      <b/>
      <sz val="16"/>
      <color theme="1"/>
      <name val="メイリオ"/>
      <family val="3"/>
      <charset val="128"/>
    </font>
    <font>
      <sz val="12"/>
      <color theme="1"/>
      <name val="メイリオ"/>
      <family val="3"/>
      <charset val="128"/>
    </font>
    <font>
      <b/>
      <sz val="12"/>
      <color rgb="FFFF0000"/>
      <name val="メイリオ"/>
      <family val="3"/>
      <charset val="128"/>
    </font>
    <font>
      <sz val="10"/>
      <color theme="1"/>
      <name val="メイリオ"/>
      <family val="3"/>
      <charset val="128"/>
    </font>
    <font>
      <b/>
      <sz val="11"/>
      <color rgb="FFFF0000"/>
      <name val="メイリオ"/>
      <family val="3"/>
      <charset val="128"/>
    </font>
    <font>
      <b/>
      <sz val="9"/>
      <color rgb="FFFF0000"/>
      <name val="メイリオ"/>
      <family val="3"/>
      <charset val="128"/>
    </font>
    <font>
      <sz val="9"/>
      <color theme="1"/>
      <name val="メイリオ"/>
      <family val="3"/>
      <charset val="128"/>
    </font>
    <font>
      <b/>
      <sz val="13"/>
      <color rgb="FFFF0000"/>
      <name val="メイリオ"/>
      <family val="3"/>
      <charset val="128"/>
    </font>
    <font>
      <b/>
      <sz val="11"/>
      <color theme="1"/>
      <name val="メイリオ"/>
      <family val="3"/>
      <charset val="128"/>
    </font>
    <font>
      <u/>
      <sz val="10"/>
      <color theme="1"/>
      <name val="メイリオ"/>
      <family val="3"/>
      <charset val="128"/>
    </font>
  </fonts>
  <fills count="15">
    <fill>
      <patternFill patternType="none"/>
    </fill>
    <fill>
      <patternFill patternType="gray125"/>
    </fill>
    <fill>
      <patternFill patternType="solid">
        <fgColor theme="6" tint="0.79998168889431442"/>
        <bgColor indexed="64"/>
      </patternFill>
    </fill>
    <fill>
      <patternFill patternType="solid">
        <fgColor theme="3" tint="0.79998168889431442"/>
        <bgColor indexed="64"/>
      </patternFill>
    </fill>
    <fill>
      <patternFill patternType="solid">
        <fgColor rgb="FFFFC000"/>
        <bgColor indexed="64"/>
      </patternFill>
    </fill>
    <fill>
      <patternFill patternType="solid">
        <fgColor rgb="FF92D05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rgb="FFFFFF00"/>
        <bgColor indexed="64"/>
      </patternFill>
    </fill>
    <fill>
      <patternFill patternType="solid">
        <fgColor rgb="FFFF0000"/>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rgb="FF00B0F0"/>
        <bgColor indexed="64"/>
      </patternFill>
    </fill>
    <fill>
      <patternFill patternType="solid">
        <fgColor theme="5" tint="0.79998168889431442"/>
        <bgColor indexed="64"/>
      </patternFill>
    </fill>
  </fills>
  <borders count="83">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indexed="64"/>
      </left>
      <right style="dotted">
        <color auto="1"/>
      </right>
      <top style="medium">
        <color auto="1"/>
      </top>
      <bottom style="medium">
        <color indexed="64"/>
      </bottom>
      <diagonal/>
    </border>
    <border>
      <left style="dotted">
        <color auto="1"/>
      </left>
      <right style="medium">
        <color indexed="64"/>
      </right>
      <top style="medium">
        <color auto="1"/>
      </top>
      <bottom style="medium">
        <color auto="1"/>
      </bottom>
      <diagonal/>
    </border>
    <border>
      <left style="medium">
        <color auto="1"/>
      </left>
      <right style="medium">
        <color auto="1"/>
      </right>
      <top/>
      <bottom style="double">
        <color indexed="64"/>
      </bottom>
      <diagonal/>
    </border>
    <border>
      <left style="medium">
        <color auto="1"/>
      </left>
      <right/>
      <top style="medium">
        <color indexed="64"/>
      </top>
      <bottom style="double">
        <color indexed="64"/>
      </bottom>
      <diagonal/>
    </border>
    <border>
      <left/>
      <right style="medium">
        <color indexed="64"/>
      </right>
      <top style="medium">
        <color auto="1"/>
      </top>
      <bottom style="double">
        <color indexed="64"/>
      </bottom>
      <diagonal/>
    </border>
    <border>
      <left style="medium">
        <color auto="1"/>
      </left>
      <right style="medium">
        <color indexed="64"/>
      </right>
      <top/>
      <bottom style="dotted">
        <color auto="1"/>
      </bottom>
      <diagonal/>
    </border>
    <border>
      <left style="medium">
        <color indexed="64"/>
      </left>
      <right/>
      <top style="double">
        <color indexed="64"/>
      </top>
      <bottom style="dotted">
        <color auto="1"/>
      </bottom>
      <diagonal/>
    </border>
    <border>
      <left/>
      <right style="medium">
        <color auto="1"/>
      </right>
      <top style="double">
        <color indexed="64"/>
      </top>
      <bottom style="dotted">
        <color auto="1"/>
      </bottom>
      <diagonal/>
    </border>
    <border>
      <left style="medium">
        <color auto="1"/>
      </left>
      <right style="medium">
        <color indexed="64"/>
      </right>
      <top style="dotted">
        <color auto="1"/>
      </top>
      <bottom style="dotted">
        <color auto="1"/>
      </bottom>
      <diagonal/>
    </border>
    <border>
      <left style="medium">
        <color indexed="64"/>
      </left>
      <right/>
      <top style="dotted">
        <color auto="1"/>
      </top>
      <bottom style="dotted">
        <color auto="1"/>
      </bottom>
      <diagonal/>
    </border>
    <border>
      <left/>
      <right style="medium">
        <color auto="1"/>
      </right>
      <top style="dotted">
        <color auto="1"/>
      </top>
      <bottom style="dotted">
        <color auto="1"/>
      </bottom>
      <diagonal/>
    </border>
    <border>
      <left style="medium">
        <color auto="1"/>
      </left>
      <right style="medium">
        <color auto="1"/>
      </right>
      <top style="dotted">
        <color auto="1"/>
      </top>
      <bottom style="double">
        <color indexed="64"/>
      </bottom>
      <diagonal/>
    </border>
    <border>
      <left style="medium">
        <color auto="1"/>
      </left>
      <right/>
      <top style="dotted">
        <color auto="1"/>
      </top>
      <bottom style="double">
        <color indexed="64"/>
      </bottom>
      <diagonal/>
    </border>
    <border>
      <left/>
      <right style="medium">
        <color auto="1"/>
      </right>
      <top style="dotted">
        <color auto="1"/>
      </top>
      <bottom style="double">
        <color indexed="64"/>
      </bottom>
      <diagonal/>
    </border>
    <border>
      <left style="medium">
        <color auto="1"/>
      </left>
      <right style="medium">
        <color indexed="64"/>
      </right>
      <top/>
      <bottom style="medium">
        <color auto="1"/>
      </bottom>
      <diagonal/>
    </border>
    <border>
      <left style="medium">
        <color indexed="64"/>
      </left>
      <right/>
      <top style="double">
        <color indexed="64"/>
      </top>
      <bottom style="medium">
        <color auto="1"/>
      </bottom>
      <diagonal/>
    </border>
    <border>
      <left/>
      <right style="medium">
        <color auto="1"/>
      </right>
      <top style="double">
        <color indexed="64"/>
      </top>
      <bottom style="medium">
        <color auto="1"/>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auto="1"/>
      </right>
      <top style="medium">
        <color indexed="64"/>
      </top>
      <bottom style="double">
        <color indexed="64"/>
      </bottom>
      <diagonal/>
    </border>
    <border>
      <left style="thin">
        <color indexed="64"/>
      </left>
      <right style="thin">
        <color auto="1"/>
      </right>
      <top style="medium">
        <color indexed="64"/>
      </top>
      <bottom style="double">
        <color indexed="64"/>
      </bottom>
      <diagonal/>
    </border>
    <border>
      <left style="thin">
        <color indexed="64"/>
      </left>
      <right/>
      <top style="medium">
        <color auto="1"/>
      </top>
      <bottom style="double">
        <color indexed="64"/>
      </bottom>
      <diagonal/>
    </border>
    <border>
      <left/>
      <right style="thin">
        <color indexed="64"/>
      </right>
      <top style="medium">
        <color auto="1"/>
      </top>
      <bottom style="double">
        <color indexed="64"/>
      </bottom>
      <diagonal/>
    </border>
    <border>
      <left style="thin">
        <color indexed="64"/>
      </left>
      <right style="medium">
        <color auto="1"/>
      </right>
      <top style="medium">
        <color auto="1"/>
      </top>
      <bottom style="double">
        <color indexed="64"/>
      </bottom>
      <diagonal/>
    </border>
    <border>
      <left style="medium">
        <color auto="1"/>
      </left>
      <right style="medium">
        <color indexed="64"/>
      </right>
      <top/>
      <bottom/>
      <diagonal/>
    </border>
    <border>
      <left style="medium">
        <color indexed="64"/>
      </left>
      <right style="medium">
        <color indexed="64"/>
      </right>
      <top style="double">
        <color indexed="64"/>
      </top>
      <bottom/>
      <diagonal/>
    </border>
    <border>
      <left style="medium">
        <color indexed="64"/>
      </left>
      <right/>
      <top style="double">
        <color indexed="64"/>
      </top>
      <bottom/>
      <diagonal/>
    </border>
    <border>
      <left/>
      <right style="medium">
        <color indexed="64"/>
      </right>
      <top style="double">
        <color indexed="64"/>
      </top>
      <bottom/>
      <diagonal/>
    </border>
    <border>
      <left/>
      <right style="medium">
        <color indexed="64"/>
      </right>
      <top/>
      <bottom/>
      <diagonal/>
    </border>
    <border>
      <left style="medium">
        <color indexed="64"/>
      </left>
      <right/>
      <top style="medium">
        <color auto="1"/>
      </top>
      <bottom/>
      <diagonal/>
    </border>
    <border>
      <left/>
      <right style="medium">
        <color auto="1"/>
      </right>
      <top style="medium">
        <color auto="1"/>
      </top>
      <bottom/>
      <diagonal/>
    </border>
    <border>
      <left style="medium">
        <color auto="1"/>
      </left>
      <right style="medium">
        <color indexed="64"/>
      </right>
      <top style="medium">
        <color auto="1"/>
      </top>
      <bottom style="double">
        <color indexed="64"/>
      </bottom>
      <diagonal/>
    </border>
    <border>
      <left style="medium">
        <color auto="1"/>
      </left>
      <right style="medium">
        <color indexed="64"/>
      </right>
      <top style="double">
        <color indexed="64"/>
      </top>
      <bottom style="dotted">
        <color auto="1"/>
      </bottom>
      <diagonal/>
    </border>
    <border>
      <left style="medium">
        <color auto="1"/>
      </left>
      <right/>
      <top style="dotted">
        <color indexed="64"/>
      </top>
      <bottom/>
      <diagonal/>
    </border>
    <border>
      <left/>
      <right style="medium">
        <color auto="1"/>
      </right>
      <top style="dotted">
        <color auto="1"/>
      </top>
      <bottom/>
      <diagonal/>
    </border>
    <border>
      <left style="medium">
        <color indexed="64"/>
      </left>
      <right style="medium">
        <color indexed="64"/>
      </right>
      <top style="double">
        <color indexed="64"/>
      </top>
      <bottom style="medium">
        <color indexed="64"/>
      </bottom>
      <diagonal/>
    </border>
    <border>
      <left style="medium">
        <color auto="1"/>
      </left>
      <right style="medium">
        <color indexed="64"/>
      </right>
      <top style="medium">
        <color auto="1"/>
      </top>
      <bottom style="dotted">
        <color auto="1"/>
      </bottom>
      <diagonal/>
    </border>
    <border>
      <left/>
      <right/>
      <top style="medium">
        <color auto="1"/>
      </top>
      <bottom style="double">
        <color indexed="64"/>
      </bottom>
      <diagonal/>
    </border>
    <border>
      <left/>
      <right style="dotted">
        <color auto="1"/>
      </right>
      <top style="double">
        <color indexed="64"/>
      </top>
      <bottom style="double">
        <color indexed="64"/>
      </bottom>
      <diagonal/>
    </border>
    <border>
      <left style="dotted">
        <color auto="1"/>
      </left>
      <right style="dotted">
        <color auto="1"/>
      </right>
      <top style="double">
        <color indexed="64"/>
      </top>
      <bottom style="double">
        <color indexed="64"/>
      </bottom>
      <diagonal/>
    </border>
    <border>
      <left style="dotted">
        <color auto="1"/>
      </left>
      <right style="medium">
        <color indexed="64"/>
      </right>
      <top style="double">
        <color indexed="64"/>
      </top>
      <bottom style="double">
        <color indexed="64"/>
      </bottom>
      <diagonal/>
    </border>
    <border>
      <left/>
      <right style="dotted">
        <color auto="1"/>
      </right>
      <top/>
      <bottom style="dotted">
        <color auto="1"/>
      </bottom>
      <diagonal/>
    </border>
    <border>
      <left style="dotted">
        <color auto="1"/>
      </left>
      <right style="dotted">
        <color auto="1"/>
      </right>
      <top/>
      <bottom style="dotted">
        <color auto="1"/>
      </bottom>
      <diagonal/>
    </border>
    <border>
      <left style="dotted">
        <color auto="1"/>
      </left>
      <right style="medium">
        <color auto="1"/>
      </right>
      <top/>
      <bottom style="dotted">
        <color auto="1"/>
      </bottom>
      <diagonal/>
    </border>
    <border>
      <left/>
      <right style="medium">
        <color auto="1"/>
      </right>
      <top/>
      <bottom style="double">
        <color indexed="64"/>
      </bottom>
      <diagonal/>
    </border>
    <border>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style="medium">
        <color auto="1"/>
      </right>
      <top style="dotted">
        <color auto="1"/>
      </top>
      <bottom style="dotted">
        <color auto="1"/>
      </bottom>
      <diagonal/>
    </border>
    <border>
      <left/>
      <right style="medium">
        <color auto="1"/>
      </right>
      <top/>
      <bottom style="dotted">
        <color auto="1"/>
      </bottom>
      <diagonal/>
    </border>
    <border>
      <left/>
      <right style="dotted">
        <color auto="1"/>
      </right>
      <top style="dotted">
        <color auto="1"/>
      </top>
      <bottom style="double">
        <color indexed="64"/>
      </bottom>
      <diagonal/>
    </border>
    <border>
      <left style="dotted">
        <color auto="1"/>
      </left>
      <right style="dotted">
        <color auto="1"/>
      </right>
      <top style="dotted">
        <color auto="1"/>
      </top>
      <bottom style="double">
        <color indexed="64"/>
      </bottom>
      <diagonal/>
    </border>
    <border>
      <left style="dotted">
        <color auto="1"/>
      </left>
      <right style="medium">
        <color auto="1"/>
      </right>
      <top style="dotted">
        <color auto="1"/>
      </top>
      <bottom style="double">
        <color indexed="64"/>
      </bottom>
      <diagonal/>
    </border>
    <border>
      <left/>
      <right style="dotted">
        <color auto="1"/>
      </right>
      <top/>
      <bottom style="medium">
        <color auto="1"/>
      </bottom>
      <diagonal/>
    </border>
    <border>
      <left style="dotted">
        <color auto="1"/>
      </left>
      <right style="dotted">
        <color auto="1"/>
      </right>
      <top/>
      <bottom style="medium">
        <color auto="1"/>
      </bottom>
      <diagonal/>
    </border>
    <border>
      <left style="dotted">
        <color auto="1"/>
      </left>
      <right style="medium">
        <color auto="1"/>
      </right>
      <top/>
      <bottom style="medium">
        <color auto="1"/>
      </bottom>
      <diagonal/>
    </border>
    <border>
      <left/>
      <right style="medium">
        <color auto="1"/>
      </right>
      <top/>
      <bottom style="medium">
        <color auto="1"/>
      </bottom>
      <diagonal/>
    </border>
    <border>
      <left/>
      <right style="dotted">
        <color auto="1"/>
      </right>
      <top style="medium">
        <color auto="1"/>
      </top>
      <bottom style="double">
        <color indexed="64"/>
      </bottom>
      <diagonal/>
    </border>
    <border>
      <left style="dotted">
        <color auto="1"/>
      </left>
      <right style="medium">
        <color auto="1"/>
      </right>
      <top style="medium">
        <color auto="1"/>
      </top>
      <bottom style="double">
        <color indexed="64"/>
      </bottom>
      <diagonal/>
    </border>
    <border diagonalUp="1">
      <left style="dotted">
        <color auto="1"/>
      </left>
      <right style="medium">
        <color auto="1"/>
      </right>
      <top style="double">
        <color indexed="64"/>
      </top>
      <bottom style="medium">
        <color auto="1"/>
      </bottom>
      <diagonal style="thin">
        <color auto="1"/>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s>
  <cellStyleXfs count="1">
    <xf numFmtId="0" fontId="0" fillId="0" borderId="0">
      <alignment vertical="center"/>
    </xf>
  </cellStyleXfs>
  <cellXfs count="200">
    <xf numFmtId="0" fontId="0" fillId="0" borderId="0" xfId="0">
      <alignment vertical="center"/>
    </xf>
    <xf numFmtId="0" fontId="3" fillId="0" borderId="0" xfId="0" applyFont="1">
      <alignment vertical="center"/>
    </xf>
    <xf numFmtId="0" fontId="6" fillId="0" borderId="1" xfId="0" applyFont="1" applyBorder="1" applyAlignment="1">
      <alignment vertical="center" wrapText="1"/>
    </xf>
    <xf numFmtId="0" fontId="6" fillId="0" borderId="4" xfId="0" applyFont="1" applyBorder="1" applyAlignment="1">
      <alignment vertical="center" wrapText="1"/>
    </xf>
    <xf numFmtId="0" fontId="3" fillId="2" borderId="7" xfId="0" applyFont="1" applyFill="1" applyBorder="1">
      <alignment vertical="center"/>
    </xf>
    <xf numFmtId="0" fontId="8" fillId="3" borderId="0" xfId="0" applyFont="1" applyFill="1">
      <alignment vertical="center"/>
    </xf>
    <xf numFmtId="0" fontId="3" fillId="3" borderId="0" xfId="0" applyFont="1" applyFill="1">
      <alignment vertical="center"/>
    </xf>
    <xf numFmtId="0" fontId="8" fillId="2" borderId="7" xfId="0" applyFont="1" applyFill="1" applyBorder="1">
      <alignment vertical="center"/>
    </xf>
    <xf numFmtId="0" fontId="3" fillId="2" borderId="13" xfId="0" applyFont="1" applyFill="1" applyBorder="1">
      <alignment vertical="center"/>
    </xf>
    <xf numFmtId="0" fontId="8" fillId="3" borderId="0" xfId="0" applyFont="1" applyFill="1" applyBorder="1">
      <alignment vertical="center"/>
    </xf>
    <xf numFmtId="0" fontId="3" fillId="4" borderId="16" xfId="0" applyFont="1" applyFill="1" applyBorder="1" applyAlignment="1">
      <alignment horizontal="center" vertical="center"/>
    </xf>
    <xf numFmtId="14" fontId="3" fillId="0" borderId="17" xfId="0" applyNumberFormat="1" applyFont="1" applyBorder="1" applyAlignment="1" applyProtection="1">
      <alignment horizontal="center" vertical="center"/>
      <protection hidden="1"/>
    </xf>
    <xf numFmtId="0" fontId="3" fillId="5" borderId="17" xfId="0" applyFont="1" applyFill="1" applyBorder="1" applyAlignment="1">
      <alignment horizontal="center" vertical="center"/>
    </xf>
    <xf numFmtId="0" fontId="3" fillId="2" borderId="19" xfId="0" applyFont="1" applyFill="1" applyBorder="1" applyAlignment="1">
      <alignment horizontal="center" vertical="center"/>
    </xf>
    <xf numFmtId="0" fontId="3" fillId="6" borderId="22" xfId="0" applyFont="1" applyFill="1" applyBorder="1" applyAlignment="1">
      <alignment horizontal="center" vertical="center"/>
    </xf>
    <xf numFmtId="0" fontId="3" fillId="0" borderId="34" xfId="0" applyFont="1" applyFill="1" applyBorder="1" applyAlignment="1">
      <alignment horizontal="right" vertical="center"/>
    </xf>
    <xf numFmtId="177" fontId="3" fillId="6" borderId="23" xfId="0" applyNumberFormat="1" applyFont="1" applyFill="1" applyBorder="1" applyAlignment="1">
      <alignment horizontal="center" vertical="center"/>
    </xf>
    <xf numFmtId="0" fontId="3" fillId="6" borderId="23" xfId="0" applyFont="1" applyFill="1" applyBorder="1" applyAlignment="1">
      <alignment horizontal="center" vertical="center"/>
    </xf>
    <xf numFmtId="177" fontId="3" fillId="6" borderId="51" xfId="0" applyNumberFormat="1" applyFont="1" applyFill="1" applyBorder="1" applyAlignment="1">
      <alignment horizontal="center" vertical="center"/>
    </xf>
    <xf numFmtId="177" fontId="3" fillId="0" borderId="26" xfId="0" applyNumberFormat="1" applyFont="1" applyBorder="1" applyAlignment="1" applyProtection="1">
      <alignment vertical="center"/>
      <protection locked="0"/>
    </xf>
    <xf numFmtId="177" fontId="3" fillId="0" borderId="52" xfId="0" applyNumberFormat="1" applyFont="1" applyBorder="1" applyAlignment="1" applyProtection="1">
      <alignment vertical="center"/>
      <protection locked="0"/>
    </xf>
    <xf numFmtId="177" fontId="3" fillId="0" borderId="29" xfId="0" applyNumberFormat="1" applyFont="1" applyBorder="1" applyAlignment="1" applyProtection="1">
      <alignment vertical="center"/>
      <protection locked="0"/>
    </xf>
    <xf numFmtId="177" fontId="3" fillId="0" borderId="28" xfId="0" applyNumberFormat="1" applyFont="1" applyBorder="1" applyAlignment="1" applyProtection="1">
      <alignment vertical="center"/>
      <protection locked="0"/>
    </xf>
    <xf numFmtId="177" fontId="3" fillId="0" borderId="32" xfId="0" applyNumberFormat="1" applyFont="1" applyBorder="1" applyAlignment="1" applyProtection="1">
      <alignment vertical="center"/>
      <protection locked="0"/>
    </xf>
    <xf numFmtId="177" fontId="3" fillId="0" borderId="31" xfId="0" applyNumberFormat="1" applyFont="1" applyBorder="1" applyAlignment="1" applyProtection="1">
      <alignment vertical="center"/>
      <protection locked="0"/>
    </xf>
    <xf numFmtId="0" fontId="3" fillId="0" borderId="55" xfId="0" applyFont="1" applyFill="1" applyBorder="1" applyAlignment="1">
      <alignment horizontal="right" vertical="center"/>
    </xf>
    <xf numFmtId="177" fontId="3" fillId="0" borderId="35" xfId="0" applyNumberFormat="1" applyFont="1" applyFill="1" applyBorder="1" applyAlignment="1" applyProtection="1">
      <alignment vertical="center"/>
      <protection hidden="1"/>
    </xf>
    <xf numFmtId="177" fontId="3" fillId="0" borderId="55" xfId="0" applyNumberFormat="1" applyFont="1" applyFill="1" applyBorder="1" applyAlignment="1" applyProtection="1">
      <alignment vertical="center"/>
      <protection hidden="1"/>
    </xf>
    <xf numFmtId="0" fontId="3" fillId="6" borderId="58" xfId="0" applyFont="1" applyFill="1" applyBorder="1" applyAlignment="1">
      <alignment horizontal="center" vertical="center"/>
    </xf>
    <xf numFmtId="0" fontId="3" fillId="6" borderId="59" xfId="0" applyFont="1" applyFill="1" applyBorder="1" applyAlignment="1">
      <alignment horizontal="center" vertical="center"/>
    </xf>
    <xf numFmtId="0" fontId="3" fillId="6" borderId="60" xfId="0" applyFont="1" applyFill="1" applyBorder="1" applyAlignment="1">
      <alignment horizontal="center" vertical="center"/>
    </xf>
    <xf numFmtId="0" fontId="11" fillId="8" borderId="61" xfId="0" applyFont="1" applyFill="1" applyBorder="1" applyAlignment="1" applyProtection="1">
      <alignment horizontal="center" vertical="center"/>
      <protection hidden="1"/>
    </xf>
    <xf numFmtId="0" fontId="11" fillId="8" borderId="62" xfId="0" applyFont="1" applyFill="1" applyBorder="1" applyAlignment="1" applyProtection="1">
      <alignment horizontal="center" vertical="center"/>
      <protection hidden="1"/>
    </xf>
    <xf numFmtId="0" fontId="11" fillId="8" borderId="63" xfId="0" applyFont="1" applyFill="1" applyBorder="1" applyAlignment="1" applyProtection="1">
      <alignment horizontal="center" vertical="center"/>
      <protection hidden="1"/>
    </xf>
    <xf numFmtId="177" fontId="3" fillId="0" borderId="65" xfId="0" applyNumberFormat="1" applyFont="1" applyBorder="1" applyProtection="1">
      <alignment vertical="center"/>
      <protection hidden="1"/>
    </xf>
    <xf numFmtId="177" fontId="3" fillId="0" borderId="66" xfId="0" applyNumberFormat="1" applyFont="1" applyBorder="1" applyProtection="1">
      <alignment vertical="center"/>
      <protection hidden="1"/>
    </xf>
    <xf numFmtId="177" fontId="3" fillId="0" borderId="67" xfId="0" applyNumberFormat="1" applyFont="1" applyBorder="1" applyProtection="1">
      <alignment vertical="center"/>
      <protection hidden="1"/>
    </xf>
    <xf numFmtId="177" fontId="3" fillId="0" borderId="68" xfId="0" applyNumberFormat="1" applyFont="1" applyBorder="1" applyProtection="1">
      <alignment vertical="center"/>
      <protection hidden="1"/>
    </xf>
    <xf numFmtId="177" fontId="3" fillId="0" borderId="30" xfId="0" applyNumberFormat="1" applyFont="1" applyBorder="1" applyProtection="1">
      <alignment vertical="center"/>
      <protection hidden="1"/>
    </xf>
    <xf numFmtId="177" fontId="3" fillId="0" borderId="69" xfId="0" applyNumberFormat="1" applyFont="1" applyBorder="1" applyProtection="1">
      <alignment vertical="center"/>
      <protection hidden="1"/>
    </xf>
    <xf numFmtId="177" fontId="3" fillId="0" borderId="70" xfId="0" applyNumberFormat="1" applyFont="1" applyBorder="1" applyProtection="1">
      <alignment vertical="center"/>
      <protection hidden="1"/>
    </xf>
    <xf numFmtId="177" fontId="3" fillId="0" borderId="71" xfId="0" applyNumberFormat="1" applyFont="1" applyBorder="1" applyProtection="1">
      <alignment vertical="center"/>
      <protection hidden="1"/>
    </xf>
    <xf numFmtId="177" fontId="3" fillId="0" borderId="33" xfId="0" applyNumberFormat="1" applyFont="1" applyBorder="1" applyProtection="1">
      <alignment vertical="center"/>
      <protection hidden="1"/>
    </xf>
    <xf numFmtId="176" fontId="3" fillId="0" borderId="34" xfId="0" applyNumberFormat="1" applyFont="1" applyBorder="1" applyAlignment="1">
      <alignment horizontal="right" vertical="center"/>
    </xf>
    <xf numFmtId="177" fontId="3" fillId="0" borderId="72" xfId="0" applyNumberFormat="1" applyFont="1" applyBorder="1" applyProtection="1">
      <alignment vertical="center"/>
      <protection hidden="1"/>
    </xf>
    <xf numFmtId="177" fontId="3" fillId="0" borderId="73" xfId="0" applyNumberFormat="1" applyFont="1" applyBorder="1" applyProtection="1">
      <alignment vertical="center"/>
      <protection hidden="1"/>
    </xf>
    <xf numFmtId="177" fontId="3" fillId="0" borderId="74" xfId="0" applyNumberFormat="1" applyFont="1" applyBorder="1" applyProtection="1">
      <alignment vertical="center"/>
      <protection hidden="1"/>
    </xf>
    <xf numFmtId="177" fontId="3" fillId="0" borderId="75" xfId="0" applyNumberFormat="1" applyFont="1" applyBorder="1" applyProtection="1">
      <alignment vertical="center"/>
      <protection hidden="1"/>
    </xf>
    <xf numFmtId="0" fontId="3" fillId="6" borderId="51" xfId="0" applyFont="1" applyFill="1" applyBorder="1" applyAlignment="1">
      <alignment horizontal="center" vertical="center"/>
    </xf>
    <xf numFmtId="0" fontId="3" fillId="6" borderId="76" xfId="0" applyFont="1" applyFill="1" applyBorder="1" applyAlignment="1">
      <alignment horizontal="center" vertical="center"/>
    </xf>
    <xf numFmtId="0" fontId="3" fillId="6" borderId="77" xfId="0" applyFont="1" applyFill="1" applyBorder="1" applyAlignment="1">
      <alignment horizontal="center" vertical="center"/>
    </xf>
    <xf numFmtId="178" fontId="3" fillId="0" borderId="61" xfId="0" applyNumberFormat="1" applyFont="1" applyBorder="1" applyProtection="1">
      <alignment vertical="center"/>
      <protection hidden="1"/>
    </xf>
    <xf numFmtId="178" fontId="3" fillId="0" borderId="63" xfId="0" applyNumberFormat="1" applyFont="1" applyBorder="1" applyProtection="1">
      <alignment vertical="center"/>
      <protection hidden="1"/>
    </xf>
    <xf numFmtId="178" fontId="3" fillId="0" borderId="65" xfId="0" applyNumberFormat="1" applyFont="1" applyBorder="1" applyProtection="1">
      <alignment vertical="center"/>
      <protection hidden="1"/>
    </xf>
    <xf numFmtId="178" fontId="3" fillId="0" borderId="67" xfId="0" applyNumberFormat="1" applyFont="1" applyBorder="1" applyProtection="1">
      <alignment vertical="center"/>
      <protection hidden="1"/>
    </xf>
    <xf numFmtId="178" fontId="3" fillId="0" borderId="69" xfId="0" applyNumberFormat="1" applyFont="1" applyBorder="1" applyProtection="1">
      <alignment vertical="center"/>
      <protection hidden="1"/>
    </xf>
    <xf numFmtId="178" fontId="3" fillId="0" borderId="71" xfId="0" applyNumberFormat="1" applyFont="1" applyBorder="1" applyProtection="1">
      <alignment vertical="center"/>
      <protection hidden="1"/>
    </xf>
    <xf numFmtId="0" fontId="3" fillId="0" borderId="34" xfId="0" applyFont="1" applyBorder="1" applyAlignment="1">
      <alignment horizontal="right" vertical="center"/>
    </xf>
    <xf numFmtId="178" fontId="3" fillId="0" borderId="72" xfId="0" applyNumberFormat="1" applyFont="1" applyBorder="1" applyProtection="1">
      <alignment vertical="center"/>
      <protection hidden="1"/>
    </xf>
    <xf numFmtId="0" fontId="3" fillId="0" borderId="78" xfId="0" applyFont="1" applyBorder="1" applyProtection="1">
      <alignment vertical="center"/>
      <protection hidden="1"/>
    </xf>
    <xf numFmtId="0" fontId="3" fillId="0" borderId="16" xfId="0" applyFont="1" applyBorder="1" applyAlignment="1">
      <alignment horizontal="center" vertical="center"/>
    </xf>
    <xf numFmtId="178" fontId="3" fillId="9" borderId="18" xfId="0" applyNumberFormat="1" applyFont="1" applyFill="1" applyBorder="1" applyProtection="1">
      <alignment vertical="center"/>
      <protection hidden="1"/>
    </xf>
    <xf numFmtId="0" fontId="3" fillId="0" borderId="0" xfId="0" applyFont="1" applyProtection="1">
      <alignment vertical="center"/>
      <protection hidden="1"/>
    </xf>
    <xf numFmtId="0" fontId="3" fillId="10" borderId="0" xfId="0" applyFont="1" applyFill="1" applyProtection="1">
      <alignment vertical="center"/>
      <protection hidden="1"/>
    </xf>
    <xf numFmtId="0" fontId="0" fillId="0" borderId="0" xfId="0" applyProtection="1">
      <alignment vertical="center"/>
      <protection hidden="1"/>
    </xf>
    <xf numFmtId="14" fontId="3" fillId="11" borderId="0" xfId="0" applyNumberFormat="1" applyFont="1" applyFill="1" applyProtection="1">
      <alignment vertical="center"/>
      <protection hidden="1"/>
    </xf>
    <xf numFmtId="14" fontId="3" fillId="0" borderId="0" xfId="0" applyNumberFormat="1" applyFont="1" applyFill="1" applyProtection="1">
      <alignment vertical="center"/>
      <protection hidden="1"/>
    </xf>
    <xf numFmtId="0" fontId="3" fillId="11" borderId="0" xfId="0" applyFont="1" applyFill="1" applyProtection="1">
      <alignment vertical="center"/>
      <protection hidden="1"/>
    </xf>
    <xf numFmtId="0" fontId="3" fillId="12" borderId="0" xfId="0" applyNumberFormat="1" applyFont="1" applyFill="1" applyProtection="1">
      <alignment vertical="center"/>
      <protection hidden="1"/>
    </xf>
    <xf numFmtId="0" fontId="3" fillId="0" borderId="0" xfId="0" applyNumberFormat="1" applyFont="1" applyFill="1" applyProtection="1">
      <alignment vertical="center"/>
      <protection hidden="1"/>
    </xf>
    <xf numFmtId="0" fontId="3" fillId="12" borderId="0" xfId="0" applyFont="1" applyFill="1" applyProtection="1">
      <alignment vertical="center"/>
      <protection hidden="1"/>
    </xf>
    <xf numFmtId="0" fontId="3" fillId="0" borderId="0" xfId="0" applyFont="1" applyFill="1" applyProtection="1">
      <alignment vertical="center"/>
      <protection hidden="1"/>
    </xf>
    <xf numFmtId="56" fontId="3" fillId="0" borderId="0" xfId="0" applyNumberFormat="1" applyFont="1" applyProtection="1">
      <alignment vertical="center"/>
      <protection hidden="1"/>
    </xf>
    <xf numFmtId="14" fontId="3" fillId="0" borderId="0" xfId="0" applyNumberFormat="1" applyFont="1" applyProtection="1">
      <alignment vertical="center"/>
      <protection hidden="1"/>
    </xf>
    <xf numFmtId="0" fontId="3" fillId="4" borderId="79" xfId="0" applyFont="1" applyFill="1" applyBorder="1" applyProtection="1">
      <alignment vertical="center"/>
      <protection hidden="1"/>
    </xf>
    <xf numFmtId="0" fontId="13" fillId="10" borderId="0" xfId="0" applyFont="1" applyFill="1" applyProtection="1">
      <alignment vertical="center"/>
      <protection hidden="1"/>
    </xf>
    <xf numFmtId="14" fontId="3" fillId="5" borderId="80" xfId="0" applyNumberFormat="1" applyFont="1" applyFill="1" applyBorder="1" applyProtection="1">
      <alignment vertical="center"/>
      <protection hidden="1"/>
    </xf>
    <xf numFmtId="0" fontId="3" fillId="0" borderId="1" xfId="0" applyFont="1" applyBorder="1" applyProtection="1">
      <alignment vertical="center"/>
      <protection hidden="1"/>
    </xf>
    <xf numFmtId="0" fontId="3" fillId="9" borderId="2" xfId="0" applyFont="1" applyFill="1" applyBorder="1" applyProtection="1">
      <alignment vertical="center"/>
      <protection hidden="1"/>
    </xf>
    <xf numFmtId="0" fontId="3" fillId="13" borderId="2" xfId="0" applyFont="1" applyFill="1" applyBorder="1" applyProtection="1">
      <alignment vertical="center"/>
      <protection hidden="1"/>
    </xf>
    <xf numFmtId="0" fontId="3" fillId="0" borderId="2" xfId="0" applyFont="1" applyBorder="1" applyProtection="1">
      <alignment vertical="center"/>
      <protection hidden="1"/>
    </xf>
    <xf numFmtId="0" fontId="3" fillId="10" borderId="2" xfId="0" applyFont="1" applyFill="1" applyBorder="1" applyProtection="1">
      <alignment vertical="center"/>
      <protection hidden="1"/>
    </xf>
    <xf numFmtId="0" fontId="3" fillId="13" borderId="3" xfId="0" applyFont="1" applyFill="1" applyBorder="1" applyProtection="1">
      <alignment vertical="center"/>
      <protection hidden="1"/>
    </xf>
    <xf numFmtId="0" fontId="3" fillId="0" borderId="7" xfId="0" applyFont="1" applyBorder="1" applyProtection="1">
      <alignment vertical="center"/>
      <protection hidden="1"/>
    </xf>
    <xf numFmtId="0" fontId="3" fillId="0" borderId="8" xfId="0" applyFont="1" applyBorder="1" applyProtection="1">
      <alignment vertical="center"/>
      <protection hidden="1"/>
    </xf>
    <xf numFmtId="56" fontId="3" fillId="0" borderId="8" xfId="0" applyNumberFormat="1" applyFont="1" applyBorder="1" applyProtection="1">
      <alignment vertical="center"/>
      <protection hidden="1"/>
    </xf>
    <xf numFmtId="0" fontId="3" fillId="0" borderId="8" xfId="0" applyNumberFormat="1" applyFont="1" applyBorder="1" applyProtection="1">
      <alignment vertical="center"/>
      <protection hidden="1"/>
    </xf>
    <xf numFmtId="0" fontId="3" fillId="0" borderId="9" xfId="0" applyFont="1" applyBorder="1" applyProtection="1">
      <alignment vertical="center"/>
      <protection hidden="1"/>
    </xf>
    <xf numFmtId="0" fontId="3" fillId="0" borderId="13" xfId="0" applyFont="1" applyBorder="1" applyProtection="1">
      <alignment vertical="center"/>
      <protection hidden="1"/>
    </xf>
    <xf numFmtId="0" fontId="3" fillId="0" borderId="14" xfId="0" applyFont="1" applyBorder="1" applyProtection="1">
      <alignment vertical="center"/>
      <protection hidden="1"/>
    </xf>
    <xf numFmtId="56" fontId="3" fillId="0" borderId="14" xfId="0" applyNumberFormat="1" applyFont="1" applyBorder="1" applyProtection="1">
      <alignment vertical="center"/>
      <protection hidden="1"/>
    </xf>
    <xf numFmtId="0" fontId="3" fillId="0" borderId="14" xfId="0" applyNumberFormat="1" applyFont="1" applyBorder="1" applyProtection="1">
      <alignment vertical="center"/>
      <protection hidden="1"/>
    </xf>
    <xf numFmtId="0" fontId="3" fillId="0" borderId="15" xfId="0" applyFont="1" applyBorder="1" applyProtection="1">
      <alignment vertical="center"/>
      <protection hidden="1"/>
    </xf>
    <xf numFmtId="0" fontId="3" fillId="14" borderId="0" xfId="0" applyFont="1" applyFill="1">
      <alignment vertical="center"/>
    </xf>
    <xf numFmtId="0" fontId="4" fillId="14" borderId="0" xfId="0" applyFont="1" applyFill="1">
      <alignment vertical="center"/>
    </xf>
    <xf numFmtId="0" fontId="6" fillId="14" borderId="0" xfId="0" applyFont="1" applyFill="1" applyAlignment="1">
      <alignment vertical="center"/>
    </xf>
    <xf numFmtId="0" fontId="7" fillId="14" borderId="0" xfId="0" applyFont="1" applyFill="1">
      <alignment vertical="center"/>
    </xf>
    <xf numFmtId="0" fontId="3" fillId="14" borderId="10" xfId="0" applyFont="1" applyFill="1" applyBorder="1">
      <alignment vertical="center"/>
    </xf>
    <xf numFmtId="0" fontId="8" fillId="14" borderId="0" xfId="0" applyFont="1" applyFill="1">
      <alignment vertical="center"/>
    </xf>
    <xf numFmtId="0" fontId="8" fillId="14" borderId="0" xfId="0" applyFont="1" applyFill="1" applyAlignment="1">
      <alignment horizontal="left" vertical="center"/>
    </xf>
    <xf numFmtId="0" fontId="9" fillId="14" borderId="0" xfId="0" applyFont="1" applyFill="1" applyProtection="1">
      <alignment vertical="center"/>
      <protection hidden="1"/>
    </xf>
    <xf numFmtId="0" fontId="4" fillId="14" borderId="0" xfId="0" applyFont="1" applyFill="1" applyProtection="1">
      <alignment vertical="center"/>
      <protection hidden="1"/>
    </xf>
    <xf numFmtId="177" fontId="10" fillId="14" borderId="0" xfId="0" applyNumberFormat="1" applyFont="1" applyFill="1" applyProtection="1">
      <alignment vertical="center"/>
      <protection hidden="1"/>
    </xf>
    <xf numFmtId="177" fontId="3" fillId="14" borderId="0" xfId="0" applyNumberFormat="1" applyFont="1" applyFill="1">
      <alignment vertical="center"/>
    </xf>
    <xf numFmtId="0" fontId="6" fillId="14" borderId="0" xfId="0" applyFont="1" applyFill="1">
      <alignment vertical="center"/>
    </xf>
    <xf numFmtId="0" fontId="10" fillId="14" borderId="0" xfId="0" applyFont="1" applyFill="1" applyProtection="1">
      <alignment vertical="center"/>
      <protection hidden="1"/>
    </xf>
    <xf numFmtId="0" fontId="3" fillId="14" borderId="0" xfId="0" applyFont="1" applyFill="1" applyBorder="1">
      <alignment vertical="center"/>
    </xf>
    <xf numFmtId="0" fontId="3" fillId="14" borderId="0" xfId="0" applyFont="1" applyFill="1" applyBorder="1" applyAlignment="1">
      <alignment horizontal="center" vertical="center"/>
    </xf>
    <xf numFmtId="177" fontId="3" fillId="14" borderId="0" xfId="0" applyNumberFormat="1" applyFont="1" applyFill="1" applyBorder="1">
      <alignment vertical="center"/>
    </xf>
    <xf numFmtId="176" fontId="3" fillId="14" borderId="0" xfId="0" applyNumberFormat="1" applyFont="1" applyFill="1" applyAlignment="1">
      <alignment horizontal="right" vertical="center"/>
    </xf>
    <xf numFmtId="178" fontId="3" fillId="14" borderId="0" xfId="0" applyNumberFormat="1" applyFont="1" applyFill="1">
      <alignment vertical="center"/>
    </xf>
    <xf numFmtId="0" fontId="3" fillId="14" borderId="0" xfId="0" applyFont="1" applyFill="1" applyAlignment="1">
      <alignment horizontal="center" vertical="center"/>
    </xf>
    <xf numFmtId="0" fontId="5" fillId="14" borderId="0" xfId="0" applyFont="1" applyFill="1" applyAlignment="1">
      <alignment horizontal="distributed" vertical="center"/>
    </xf>
    <xf numFmtId="0" fontId="12" fillId="14" borderId="0" xfId="0" applyFont="1" applyFill="1" applyProtection="1">
      <alignment vertical="center"/>
      <protection hidden="1"/>
    </xf>
    <xf numFmtId="0" fontId="3" fillId="14" borderId="0" xfId="0" applyNumberFormat="1" applyFont="1" applyFill="1">
      <alignment vertical="center"/>
    </xf>
    <xf numFmtId="0" fontId="0" fillId="14" borderId="0" xfId="0" applyFill="1">
      <alignment vertical="center"/>
    </xf>
    <xf numFmtId="0" fontId="6" fillId="7" borderId="39" xfId="0" applyFont="1" applyFill="1" applyBorder="1" applyAlignment="1">
      <alignment horizontal="center" vertical="center"/>
    </xf>
    <xf numFmtId="0" fontId="6" fillId="7" borderId="40" xfId="0" applyFont="1" applyFill="1" applyBorder="1" applyAlignment="1">
      <alignment horizontal="center" vertical="center"/>
    </xf>
    <xf numFmtId="0" fontId="6" fillId="7" borderId="43" xfId="0" applyFont="1" applyFill="1" applyBorder="1" applyAlignment="1">
      <alignment horizontal="center" vertical="center"/>
    </xf>
    <xf numFmtId="179" fontId="3" fillId="0" borderId="25" xfId="0" applyNumberFormat="1" applyFont="1" applyBorder="1">
      <alignment vertical="center"/>
    </xf>
    <xf numFmtId="179" fontId="3" fillId="0" borderId="28" xfId="0" applyNumberFormat="1" applyFont="1" applyBorder="1">
      <alignment vertical="center"/>
    </xf>
    <xf numFmtId="179" fontId="3" fillId="0" borderId="31" xfId="0" applyNumberFormat="1" applyFont="1" applyBorder="1">
      <alignment vertical="center"/>
    </xf>
    <xf numFmtId="179" fontId="3" fillId="0" borderId="52" xfId="0" applyNumberFormat="1" applyFont="1" applyBorder="1">
      <alignment vertical="center"/>
    </xf>
    <xf numFmtId="179" fontId="3" fillId="0" borderId="25" xfId="0" applyNumberFormat="1" applyFont="1" applyBorder="1" applyAlignment="1">
      <alignment horizontal="right" vertical="center"/>
    </xf>
    <xf numFmtId="179" fontId="3" fillId="0" borderId="28" xfId="0" applyNumberFormat="1" applyFont="1" applyBorder="1" applyAlignment="1">
      <alignment horizontal="right" vertical="center"/>
    </xf>
    <xf numFmtId="179" fontId="3" fillId="0" borderId="31" xfId="0" applyNumberFormat="1" applyFont="1" applyBorder="1" applyAlignment="1">
      <alignment horizontal="right" vertical="center"/>
    </xf>
    <xf numFmtId="0" fontId="3" fillId="0" borderId="8"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1" fillId="14" borderId="0" xfId="0" applyFont="1" applyFill="1" applyAlignment="1">
      <alignment horizontal="center" vertical="center"/>
    </xf>
    <xf numFmtId="0" fontId="5" fillId="14" borderId="0" xfId="0" applyFont="1" applyFill="1" applyAlignment="1">
      <alignment horizontal="distributed" vertical="center"/>
    </xf>
    <xf numFmtId="0" fontId="3" fillId="0" borderId="2" xfId="0"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protection locked="0"/>
    </xf>
    <xf numFmtId="0" fontId="3" fillId="0" borderId="6" xfId="0" applyFont="1" applyFill="1" applyBorder="1" applyAlignment="1" applyProtection="1">
      <alignment horizontal="center" vertical="center"/>
      <protection locked="0"/>
    </xf>
    <xf numFmtId="14" fontId="3" fillId="0" borderId="8" xfId="0" applyNumberFormat="1" applyFont="1" applyBorder="1" applyAlignment="1" applyProtection="1">
      <alignment horizontal="center" vertical="center"/>
      <protection locked="0"/>
    </xf>
    <xf numFmtId="14" fontId="3" fillId="0" borderId="9" xfId="0" applyNumberFormat="1" applyFont="1" applyBorder="1" applyAlignment="1" applyProtection="1">
      <alignment horizontal="center" vertical="center"/>
      <protection locked="0"/>
    </xf>
    <xf numFmtId="0" fontId="3" fillId="0" borderId="8" xfId="0" applyFont="1" applyFill="1" applyBorder="1" applyAlignment="1" applyProtection="1">
      <alignment horizontal="center" vertical="center"/>
      <protection hidden="1"/>
    </xf>
    <xf numFmtId="0" fontId="3" fillId="0" borderId="9" xfId="0" applyFont="1" applyFill="1" applyBorder="1" applyAlignment="1" applyProtection="1">
      <alignment horizontal="center" vertical="center"/>
      <protection hidden="1"/>
    </xf>
    <xf numFmtId="14" fontId="3" fillId="0" borderId="11" xfId="0" applyNumberFormat="1" applyFont="1" applyBorder="1" applyAlignment="1" applyProtection="1">
      <alignment horizontal="center" vertical="center"/>
      <protection locked="0"/>
    </xf>
    <xf numFmtId="14" fontId="3" fillId="0" borderId="12" xfId="0" applyNumberFormat="1" applyFont="1" applyBorder="1" applyAlignment="1" applyProtection="1">
      <alignment horizontal="center" vertical="center"/>
      <protection locked="0"/>
    </xf>
    <xf numFmtId="14" fontId="3" fillId="0" borderId="17" xfId="0" applyNumberFormat="1" applyFont="1" applyBorder="1" applyAlignment="1" applyProtection="1">
      <alignment horizontal="center" vertical="center"/>
      <protection hidden="1"/>
    </xf>
    <xf numFmtId="0" fontId="3" fillId="0" borderId="18"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6" borderId="23" xfId="0" applyFont="1" applyFill="1" applyBorder="1" applyAlignment="1">
      <alignment horizontal="center" vertical="center"/>
    </xf>
    <xf numFmtId="0" fontId="3" fillId="6" borderId="24" xfId="0" applyFont="1" applyFill="1" applyBorder="1" applyAlignment="1">
      <alignment horizontal="center" vertical="center"/>
    </xf>
    <xf numFmtId="177" fontId="3" fillId="0" borderId="26" xfId="0" applyNumberFormat="1" applyFont="1" applyBorder="1" applyAlignment="1" applyProtection="1">
      <alignment horizontal="center" vertical="center"/>
      <protection locked="0"/>
    </xf>
    <xf numFmtId="177" fontId="3" fillId="0" borderId="27" xfId="0" applyNumberFormat="1" applyFont="1" applyBorder="1" applyAlignment="1" applyProtection="1">
      <alignment horizontal="center" vertical="center"/>
      <protection locked="0"/>
    </xf>
    <xf numFmtId="0" fontId="3" fillId="0" borderId="45" xfId="0" applyNumberFormat="1" applyFont="1" applyFill="1" applyBorder="1" applyAlignment="1" applyProtection="1">
      <alignment horizontal="center" vertical="center"/>
      <protection locked="0"/>
    </xf>
    <xf numFmtId="0" fontId="3" fillId="0" borderId="34" xfId="0" applyNumberFormat="1" applyFont="1" applyFill="1" applyBorder="1" applyAlignment="1" applyProtection="1">
      <alignment horizontal="center" vertical="center"/>
      <protection locked="0"/>
    </xf>
    <xf numFmtId="177" fontId="3" fillId="0" borderId="29" xfId="0" applyNumberFormat="1" applyFont="1" applyBorder="1" applyAlignment="1" applyProtection="1">
      <alignment horizontal="center" vertical="center"/>
      <protection locked="0"/>
    </xf>
    <xf numFmtId="177" fontId="3" fillId="0" borderId="30" xfId="0" applyNumberFormat="1" applyFont="1" applyBorder="1" applyAlignment="1" applyProtection="1">
      <alignment horizontal="center" vertical="center"/>
      <protection locked="0"/>
    </xf>
    <xf numFmtId="177" fontId="3" fillId="0" borderId="32" xfId="0" applyNumberFormat="1" applyFont="1" applyBorder="1" applyAlignment="1" applyProtection="1">
      <alignment horizontal="center" vertical="center"/>
      <protection locked="0"/>
    </xf>
    <xf numFmtId="177" fontId="3" fillId="0" borderId="33" xfId="0" applyNumberFormat="1" applyFont="1" applyBorder="1" applyAlignment="1" applyProtection="1">
      <alignment horizontal="center" vertical="center"/>
      <protection locked="0"/>
    </xf>
    <xf numFmtId="177" fontId="3" fillId="0" borderId="35" xfId="0" applyNumberFormat="1" applyFont="1" applyFill="1" applyBorder="1" applyAlignment="1" applyProtection="1">
      <alignment horizontal="center" vertical="center"/>
      <protection hidden="1"/>
    </xf>
    <xf numFmtId="177" fontId="3" fillId="0" borderId="36" xfId="0" applyNumberFormat="1" applyFont="1" applyFill="1" applyBorder="1" applyAlignment="1" applyProtection="1">
      <alignment horizontal="center" vertical="center"/>
      <protection hidden="1"/>
    </xf>
    <xf numFmtId="0" fontId="10" fillId="14" borderId="37" xfId="0" applyFont="1" applyFill="1" applyBorder="1" applyAlignment="1" applyProtection="1">
      <alignment vertical="center"/>
      <protection hidden="1"/>
    </xf>
    <xf numFmtId="0" fontId="3" fillId="7" borderId="38" xfId="0" applyFont="1" applyFill="1" applyBorder="1" applyAlignment="1">
      <alignment horizontal="center" vertical="center" wrapText="1"/>
    </xf>
    <xf numFmtId="0" fontId="3" fillId="7" borderId="44" xfId="0" applyFont="1" applyFill="1" applyBorder="1" applyAlignment="1">
      <alignment horizontal="center" vertical="center" wrapText="1"/>
    </xf>
    <xf numFmtId="0" fontId="3" fillId="7" borderId="34" xfId="0" applyFont="1" applyFill="1" applyBorder="1" applyAlignment="1">
      <alignment horizontal="center" vertical="center" wrapText="1"/>
    </xf>
    <xf numFmtId="0" fontId="6" fillId="7" borderId="41" xfId="0" applyFont="1" applyFill="1" applyBorder="1" applyAlignment="1">
      <alignment horizontal="center" vertical="center"/>
    </xf>
    <xf numFmtId="0" fontId="6" fillId="7" borderId="42" xfId="0" applyFont="1" applyFill="1" applyBorder="1" applyAlignment="1">
      <alignment horizontal="center" vertical="center"/>
    </xf>
    <xf numFmtId="0" fontId="3" fillId="0" borderId="45" xfId="0" applyFont="1" applyFill="1" applyBorder="1" applyAlignment="1" applyProtection="1">
      <alignment horizontal="center" vertical="center"/>
      <protection locked="0"/>
    </xf>
    <xf numFmtId="0" fontId="3" fillId="0" borderId="34" xfId="0" applyFont="1" applyFill="1" applyBorder="1" applyAlignment="1" applyProtection="1">
      <alignment horizontal="center" vertical="center"/>
      <protection locked="0"/>
    </xf>
    <xf numFmtId="0" fontId="3" fillId="0" borderId="46" xfId="0" applyNumberFormat="1" applyFont="1" applyFill="1" applyBorder="1" applyAlignment="1" applyProtection="1">
      <alignment horizontal="center" vertical="center"/>
      <protection locked="0"/>
    </xf>
    <xf numFmtId="0" fontId="3" fillId="0" borderId="47" xfId="0" applyNumberFormat="1" applyFont="1" applyFill="1" applyBorder="1" applyAlignment="1" applyProtection="1">
      <alignment horizontal="center" vertical="center"/>
      <protection locked="0"/>
    </xf>
    <xf numFmtId="0" fontId="3" fillId="0" borderId="10" xfId="0" applyNumberFormat="1" applyFont="1" applyFill="1" applyBorder="1" applyAlignment="1" applyProtection="1">
      <alignment horizontal="center" vertical="center"/>
      <protection locked="0"/>
    </xf>
    <xf numFmtId="0" fontId="3" fillId="0" borderId="48" xfId="0" applyNumberFormat="1" applyFont="1" applyFill="1" applyBorder="1" applyAlignment="1" applyProtection="1">
      <alignment horizontal="center" vertical="center"/>
      <protection locked="0"/>
    </xf>
    <xf numFmtId="0" fontId="3" fillId="6" borderId="50" xfId="0" applyFont="1" applyFill="1" applyBorder="1" applyAlignment="1">
      <alignment horizontal="center" vertical="center"/>
    </xf>
    <xf numFmtId="0" fontId="3" fillId="6" borderId="48" xfId="0" applyFont="1" applyFill="1" applyBorder="1" applyAlignment="1">
      <alignment horizontal="center" vertical="center"/>
    </xf>
    <xf numFmtId="0" fontId="3" fillId="6" borderId="64" xfId="0" applyFont="1" applyFill="1" applyBorder="1" applyAlignment="1">
      <alignment horizontal="center" vertical="center"/>
    </xf>
    <xf numFmtId="0" fontId="3" fillId="6" borderId="59" xfId="0" applyFont="1" applyFill="1" applyBorder="1" applyAlignment="1">
      <alignment horizontal="center" vertical="center"/>
    </xf>
    <xf numFmtId="0" fontId="11" fillId="8" borderId="62" xfId="0" applyFont="1" applyFill="1" applyBorder="1" applyAlignment="1" applyProtection="1">
      <alignment horizontal="center" vertical="center"/>
      <protection hidden="1"/>
    </xf>
    <xf numFmtId="177" fontId="3" fillId="6" borderId="49" xfId="0" applyNumberFormat="1" applyFont="1" applyFill="1" applyBorder="1" applyAlignment="1">
      <alignment horizontal="center" vertical="center"/>
    </xf>
    <xf numFmtId="177" fontId="3" fillId="6" borderId="50" xfId="0" applyNumberFormat="1" applyFont="1" applyFill="1" applyBorder="1" applyAlignment="1">
      <alignment horizontal="center" vertical="center"/>
    </xf>
    <xf numFmtId="177" fontId="3" fillId="0" borderId="26" xfId="0" applyNumberFormat="1" applyFont="1" applyBorder="1" applyAlignment="1" applyProtection="1">
      <alignment horizontal="right" vertical="center"/>
      <protection locked="0"/>
    </xf>
    <xf numFmtId="177" fontId="3" fillId="0" borderId="27" xfId="0" applyNumberFormat="1" applyFont="1" applyBorder="1" applyAlignment="1" applyProtection="1">
      <alignment horizontal="right" vertical="center"/>
      <protection locked="0"/>
    </xf>
    <xf numFmtId="177" fontId="3" fillId="0" borderId="53" xfId="0" applyNumberFormat="1" applyFont="1" applyBorder="1" applyAlignment="1" applyProtection="1">
      <alignment horizontal="right" vertical="center"/>
      <protection locked="0"/>
    </xf>
    <xf numFmtId="177" fontId="3" fillId="0" borderId="54" xfId="0" applyNumberFormat="1" applyFont="1" applyBorder="1" applyAlignment="1" applyProtection="1">
      <alignment horizontal="right" vertical="center"/>
      <protection locked="0"/>
    </xf>
    <xf numFmtId="177" fontId="3" fillId="0" borderId="66" xfId="0" applyNumberFormat="1" applyFont="1" applyBorder="1" applyAlignment="1" applyProtection="1">
      <alignment horizontal="right" vertical="center"/>
      <protection hidden="1"/>
    </xf>
    <xf numFmtId="14" fontId="3" fillId="0" borderId="81" xfId="0" applyNumberFormat="1" applyFont="1" applyBorder="1" applyAlignment="1" applyProtection="1">
      <alignment horizontal="center" vertical="center"/>
      <protection locked="0"/>
    </xf>
    <xf numFmtId="14" fontId="3" fillId="0" borderId="82" xfId="0" applyNumberFormat="1" applyFont="1" applyBorder="1" applyAlignment="1" applyProtection="1">
      <alignment horizontal="center" vertical="center"/>
      <protection locked="0"/>
    </xf>
    <xf numFmtId="178" fontId="3" fillId="0" borderId="65" xfId="0" applyNumberFormat="1" applyFont="1" applyBorder="1" applyAlignment="1" applyProtection="1">
      <alignment horizontal="right" vertical="center"/>
      <protection hidden="1"/>
    </xf>
    <xf numFmtId="178" fontId="3" fillId="0" borderId="67" xfId="0" applyNumberFormat="1" applyFont="1" applyBorder="1" applyAlignment="1" applyProtection="1">
      <alignment horizontal="right" vertical="center"/>
      <protection hidden="1"/>
    </xf>
    <xf numFmtId="178" fontId="3" fillId="0" borderId="69" xfId="0" applyNumberFormat="1" applyFont="1" applyBorder="1" applyAlignment="1" applyProtection="1">
      <alignment horizontal="right" vertical="center"/>
      <protection hidden="1"/>
    </xf>
    <xf numFmtId="178" fontId="3" fillId="0" borderId="71" xfId="0" applyNumberFormat="1" applyFont="1" applyBorder="1" applyAlignment="1" applyProtection="1">
      <alignment horizontal="right" vertical="center"/>
      <protection hidden="1"/>
    </xf>
    <xf numFmtId="178" fontId="3" fillId="0" borderId="72" xfId="0" applyNumberFormat="1" applyFont="1" applyBorder="1" applyAlignment="1" applyProtection="1">
      <alignment horizontal="right" vertical="center"/>
      <protection hidden="1"/>
    </xf>
    <xf numFmtId="178" fontId="3" fillId="0" borderId="74" xfId="0" applyNumberFormat="1" applyFont="1" applyBorder="1" applyAlignment="1" applyProtection="1">
      <alignment horizontal="right" vertical="center"/>
      <protection hidden="1"/>
    </xf>
    <xf numFmtId="177" fontId="3" fillId="0" borderId="73" xfId="0" applyNumberFormat="1" applyFont="1" applyBorder="1" applyAlignment="1" applyProtection="1">
      <alignment horizontal="right" vertical="center"/>
      <protection hidden="1"/>
    </xf>
    <xf numFmtId="0" fontId="3" fillId="6" borderId="76" xfId="0" applyFont="1" applyFill="1" applyBorder="1" applyAlignment="1">
      <alignment horizontal="center" vertical="center"/>
    </xf>
    <xf numFmtId="0" fontId="3" fillId="6" borderId="77" xfId="0" applyFont="1" applyFill="1" applyBorder="1" applyAlignment="1">
      <alignment horizontal="center" vertical="center"/>
    </xf>
    <xf numFmtId="178" fontId="3" fillId="0" borderId="61" xfId="0" applyNumberFormat="1" applyFont="1" applyBorder="1" applyAlignment="1" applyProtection="1">
      <alignment horizontal="right" vertical="center"/>
      <protection hidden="1"/>
    </xf>
    <xf numFmtId="178" fontId="3" fillId="0" borderId="63" xfId="0" applyNumberFormat="1" applyFont="1" applyBorder="1" applyAlignment="1" applyProtection="1">
      <alignment horizontal="right" vertical="center"/>
      <protection hidden="1"/>
    </xf>
    <xf numFmtId="177" fontId="3" fillId="0" borderId="70" xfId="0" applyNumberFormat="1" applyFont="1" applyBorder="1" applyAlignment="1" applyProtection="1">
      <alignment horizontal="right" vertical="center"/>
      <protection hidden="1"/>
    </xf>
    <xf numFmtId="177" fontId="3" fillId="0" borderId="35" xfId="0" applyNumberFormat="1" applyFont="1" applyFill="1" applyBorder="1" applyAlignment="1" applyProtection="1">
      <alignment horizontal="right" vertical="center"/>
      <protection hidden="1"/>
    </xf>
    <xf numFmtId="177" fontId="3" fillId="0" borderId="36" xfId="0" applyNumberFormat="1" applyFont="1" applyFill="1" applyBorder="1" applyAlignment="1" applyProtection="1">
      <alignment horizontal="right" vertical="center"/>
      <protection hidden="1"/>
    </xf>
    <xf numFmtId="0" fontId="3" fillId="6" borderId="56" xfId="0" applyFont="1" applyFill="1" applyBorder="1" applyAlignment="1">
      <alignment horizontal="center" vertical="center"/>
    </xf>
    <xf numFmtId="0" fontId="3" fillId="6" borderId="28" xfId="0" applyFont="1" applyFill="1" applyBorder="1" applyAlignment="1">
      <alignment horizontal="center" vertical="center"/>
    </xf>
    <xf numFmtId="0" fontId="3" fillId="6" borderId="31" xfId="0" applyFont="1" applyFill="1" applyBorder="1" applyAlignment="1">
      <alignment horizontal="center" vertical="center"/>
    </xf>
    <xf numFmtId="0" fontId="3" fillId="6" borderId="57" xfId="0" applyFont="1" applyFill="1" applyBorder="1" applyAlignment="1">
      <alignment horizontal="center" vertical="center"/>
    </xf>
  </cellXfs>
  <cellStyles count="1">
    <cellStyle name="標準" xfId="0" builtinId="0"/>
  </cellStyles>
  <dxfs count="16">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patternType="darkUp"/>
      </fill>
    </dxf>
    <dxf>
      <fill>
        <patternFill>
          <bgColor theme="1" tint="0.499984740745262"/>
        </patternFill>
      </fill>
    </dxf>
    <dxf>
      <fill>
        <patternFill>
          <bgColor theme="1" tint="0.49998474074526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patternType="darkUp"/>
      </fill>
    </dxf>
    <dxf>
      <fill>
        <patternFill>
          <bgColor theme="5" tint="0.59996337778862885"/>
        </patternFill>
      </fill>
    </dxf>
    <dxf>
      <fill>
        <patternFill>
          <bgColor rgb="FFFF0000"/>
        </patternFill>
      </fill>
    </dxf>
    <dxf>
      <fill>
        <patternFill patternType="darkUp"/>
      </fill>
    </dxf>
    <dxf>
      <fill>
        <patternFill>
          <bgColor theme="1"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92"/>
  <sheetViews>
    <sheetView showGridLines="0" tabSelected="1" zoomScale="80" zoomScaleNormal="80" workbookViewId="0">
      <selection activeCell="C12" sqref="C12:D12"/>
    </sheetView>
  </sheetViews>
  <sheetFormatPr defaultColWidth="0" defaultRowHeight="18" zeroHeight="1" x14ac:dyDescent="0.55000000000000004"/>
  <cols>
    <col min="1" max="1" width="3.08203125" style="1" customWidth="1"/>
    <col min="2" max="2" width="19.25" style="1" customWidth="1"/>
    <col min="3" max="3" width="25.25" style="1" customWidth="1"/>
    <col min="4" max="4" width="25.08203125" style="1" customWidth="1"/>
    <col min="5" max="5" width="3.75" style="1" customWidth="1"/>
    <col min="6" max="6" width="20.58203125" style="1" customWidth="1"/>
    <col min="7" max="7" width="25.08203125" style="1" customWidth="1"/>
    <col min="8" max="8" width="22.08203125" style="1" customWidth="1"/>
    <col min="9" max="10" width="19.25" style="1" customWidth="1"/>
    <col min="11" max="12" width="8.6640625" customWidth="1"/>
    <col min="13" max="14" width="8.6640625" hidden="1" customWidth="1"/>
    <col min="15" max="15" width="9" style="1" hidden="1" customWidth="1"/>
    <col min="16" max="16" width="9" style="1" hidden="1" customWidth="1" collapsed="1"/>
    <col min="17" max="16384" width="9" style="1" hidden="1"/>
  </cols>
  <sheetData>
    <row r="1" spans="1:12" ht="31.5" x14ac:dyDescent="0.55000000000000004">
      <c r="A1" s="93"/>
      <c r="B1" s="128" t="s">
        <v>0</v>
      </c>
      <c r="C1" s="128"/>
      <c r="D1" s="128"/>
      <c r="E1" s="128"/>
      <c r="F1" s="128"/>
      <c r="G1" s="128"/>
      <c r="H1" s="128"/>
      <c r="I1" s="128"/>
      <c r="J1" s="128"/>
      <c r="K1" s="115"/>
      <c r="L1" s="115"/>
    </row>
    <row r="2" spans="1:12" ht="18.75" customHeight="1" x14ac:dyDescent="0.55000000000000004">
      <c r="A2" s="93"/>
      <c r="B2" s="93"/>
      <c r="C2" s="93"/>
      <c r="D2" s="93"/>
      <c r="E2" s="93"/>
      <c r="F2" s="93"/>
      <c r="G2" s="93"/>
      <c r="H2" s="93"/>
      <c r="I2" s="93"/>
      <c r="J2" s="93"/>
      <c r="K2" s="115"/>
      <c r="L2" s="115"/>
    </row>
    <row r="3" spans="1:12" x14ac:dyDescent="0.55000000000000004">
      <c r="A3" s="93"/>
      <c r="B3" s="93" t="s">
        <v>1</v>
      </c>
      <c r="C3" s="93"/>
      <c r="D3" s="93"/>
      <c r="E3" s="93"/>
      <c r="F3" s="93"/>
      <c r="G3" s="93"/>
      <c r="H3" s="93"/>
      <c r="I3" s="93"/>
      <c r="J3" s="93"/>
      <c r="K3" s="115"/>
      <c r="L3" s="115"/>
    </row>
    <row r="4" spans="1:12" x14ac:dyDescent="0.55000000000000004">
      <c r="A4" s="93"/>
      <c r="B4" s="93" t="s">
        <v>2</v>
      </c>
      <c r="C4" s="93"/>
      <c r="D4" s="93"/>
      <c r="E4" s="93"/>
      <c r="F4" s="93"/>
      <c r="G4" s="93"/>
      <c r="H4" s="93"/>
      <c r="I4" s="93"/>
      <c r="J4" s="93"/>
      <c r="K4" s="115"/>
      <c r="L4" s="115"/>
    </row>
    <row r="5" spans="1:12" x14ac:dyDescent="0.55000000000000004">
      <c r="A5" s="93"/>
      <c r="B5" s="93" t="s">
        <v>3</v>
      </c>
      <c r="C5" s="93"/>
      <c r="D5" s="93"/>
      <c r="E5" s="93"/>
      <c r="F5" s="93"/>
      <c r="G5" s="93"/>
      <c r="H5" s="93"/>
      <c r="I5" s="93"/>
      <c r="J5" s="93"/>
      <c r="K5" s="115"/>
      <c r="L5" s="115"/>
    </row>
    <row r="6" spans="1:12" x14ac:dyDescent="0.55000000000000004">
      <c r="A6" s="93"/>
      <c r="B6" s="93" t="s">
        <v>4</v>
      </c>
      <c r="C6" s="93"/>
      <c r="D6" s="93"/>
      <c r="E6" s="93"/>
      <c r="F6" s="93"/>
      <c r="G6" s="93"/>
      <c r="H6" s="93"/>
      <c r="I6" s="93"/>
      <c r="J6" s="93"/>
      <c r="K6" s="115"/>
      <c r="L6" s="115"/>
    </row>
    <row r="7" spans="1:12" x14ac:dyDescent="0.55000000000000004">
      <c r="A7" s="93"/>
      <c r="B7" s="94" t="s">
        <v>5</v>
      </c>
      <c r="C7" s="93"/>
      <c r="D7" s="93"/>
      <c r="E7" s="93"/>
      <c r="F7" s="93"/>
      <c r="G7" s="93"/>
      <c r="H7" s="93"/>
      <c r="I7" s="93"/>
      <c r="J7" s="93"/>
      <c r="K7" s="115"/>
      <c r="L7" s="115"/>
    </row>
    <row r="8" spans="1:12" x14ac:dyDescent="0.55000000000000004">
      <c r="A8" s="93"/>
      <c r="B8" s="94" t="s">
        <v>6</v>
      </c>
      <c r="C8" s="93"/>
      <c r="D8" s="93"/>
      <c r="E8" s="93"/>
      <c r="F8" s="93"/>
      <c r="G8" s="93"/>
      <c r="H8" s="93"/>
      <c r="I8" s="93"/>
      <c r="J8" s="93"/>
      <c r="K8" s="115"/>
      <c r="L8" s="115"/>
    </row>
    <row r="9" spans="1:12" x14ac:dyDescent="0.55000000000000004">
      <c r="A9" s="93"/>
      <c r="B9" s="93"/>
      <c r="C9" s="93"/>
      <c r="D9" s="93"/>
      <c r="E9" s="93"/>
      <c r="F9" s="93"/>
      <c r="G9" s="93"/>
      <c r="H9" s="93"/>
      <c r="I9" s="93"/>
      <c r="J9" s="93"/>
      <c r="K9" s="115"/>
      <c r="L9" s="115"/>
    </row>
    <row r="10" spans="1:12" ht="25.5" x14ac:dyDescent="0.55000000000000004">
      <c r="A10" s="93"/>
      <c r="B10" s="129" t="s">
        <v>7</v>
      </c>
      <c r="C10" s="129"/>
      <c r="D10" s="93"/>
      <c r="E10" s="93"/>
      <c r="F10" s="93"/>
      <c r="G10" s="93"/>
      <c r="H10" s="93"/>
      <c r="I10" s="93"/>
      <c r="J10" s="93"/>
      <c r="K10" s="115"/>
      <c r="L10" s="115"/>
    </row>
    <row r="11" spans="1:12" ht="19.5" thickBot="1" x14ac:dyDescent="0.6">
      <c r="A11" s="93"/>
      <c r="B11" s="95" t="s">
        <v>8</v>
      </c>
      <c r="C11" s="93"/>
      <c r="D11" s="93"/>
      <c r="E11" s="93"/>
      <c r="F11" s="93"/>
      <c r="G11" s="93"/>
      <c r="H11" s="93"/>
      <c r="I11" s="93"/>
      <c r="J11" s="93"/>
      <c r="K11" s="115"/>
      <c r="L11" s="115"/>
    </row>
    <row r="12" spans="1:12" ht="38" x14ac:dyDescent="0.55000000000000004">
      <c r="A12" s="93"/>
      <c r="B12" s="2" t="s">
        <v>9</v>
      </c>
      <c r="C12" s="130" t="s">
        <v>74</v>
      </c>
      <c r="D12" s="131"/>
      <c r="E12" s="93"/>
      <c r="F12" s="93"/>
      <c r="G12" s="93"/>
      <c r="H12" s="93"/>
      <c r="I12" s="93"/>
      <c r="J12" s="93"/>
      <c r="K12" s="115"/>
      <c r="L12" s="115"/>
    </row>
    <row r="13" spans="1:12" ht="38" x14ac:dyDescent="0.55000000000000004">
      <c r="A13" s="93"/>
      <c r="B13" s="3" t="s">
        <v>10</v>
      </c>
      <c r="C13" s="132"/>
      <c r="D13" s="133"/>
      <c r="E13" s="96" t="str">
        <f>IF(OR(C12="",C13=""),"",IF(AND(C12="預かり保育",C13="認可外保育施設等の併用あり"),"こちらの請求額計算シートではなく、請求額計算シート（預かり保育と認可外保育施設等を併用している方）に入力してください。",IF(AND(C12="預かり保育",C13="認可外保育施設等の併用なし"),"こちらの請求額計算シートではなく、請求額計算シート（預かり保育利用者）に入力してください。","")))</f>
        <v/>
      </c>
      <c r="F13" s="93"/>
      <c r="G13" s="93"/>
      <c r="H13" s="93"/>
      <c r="I13" s="93"/>
      <c r="J13" s="93"/>
      <c r="K13" s="115"/>
      <c r="L13" s="115"/>
    </row>
    <row r="14" spans="1:12" x14ac:dyDescent="0.55000000000000004">
      <c r="A14" s="93"/>
      <c r="B14" s="4" t="s">
        <v>11</v>
      </c>
      <c r="C14" s="126"/>
      <c r="D14" s="127"/>
      <c r="E14" s="93"/>
      <c r="F14" s="93"/>
      <c r="G14" s="93"/>
      <c r="H14" s="93"/>
      <c r="I14" s="93"/>
      <c r="J14" s="93"/>
      <c r="K14" s="115"/>
      <c r="L14" s="115"/>
    </row>
    <row r="15" spans="1:12" x14ac:dyDescent="0.55000000000000004">
      <c r="A15" s="93"/>
      <c r="B15" s="4" t="s">
        <v>13</v>
      </c>
      <c r="C15" s="126"/>
      <c r="D15" s="127"/>
      <c r="E15" s="97"/>
      <c r="F15" s="93"/>
      <c r="G15" s="93"/>
      <c r="H15" s="93"/>
      <c r="I15" s="93"/>
      <c r="J15" s="93"/>
      <c r="K15" s="115"/>
      <c r="L15" s="115"/>
    </row>
    <row r="16" spans="1:12" x14ac:dyDescent="0.55000000000000004">
      <c r="A16" s="93"/>
      <c r="B16" s="4" t="s">
        <v>12</v>
      </c>
      <c r="C16" s="126"/>
      <c r="D16" s="127"/>
      <c r="E16" s="93"/>
      <c r="F16" s="93"/>
      <c r="G16" s="93"/>
      <c r="H16" s="93"/>
      <c r="I16" s="93"/>
      <c r="J16" s="93"/>
      <c r="K16" s="115"/>
      <c r="L16" s="115"/>
    </row>
    <row r="17" spans="1:12" x14ac:dyDescent="0.55000000000000004">
      <c r="A17" s="93"/>
      <c r="B17" s="4" t="s">
        <v>14</v>
      </c>
      <c r="C17" s="134"/>
      <c r="D17" s="135"/>
      <c r="E17" s="93"/>
      <c r="F17" s="93"/>
      <c r="G17" s="93"/>
      <c r="H17" s="93"/>
      <c r="I17" s="93"/>
      <c r="J17" s="93"/>
      <c r="K17" s="115"/>
      <c r="L17" s="115"/>
    </row>
    <row r="18" spans="1:12" x14ac:dyDescent="0.55000000000000004">
      <c r="A18" s="93"/>
      <c r="B18" s="4" t="s">
        <v>15</v>
      </c>
      <c r="C18" s="136" t="str">
        <f>IF(OR(認可外保育施設等パラ!F3=0,認可外保育施設等パラ!F3=1,認可外保育施設等パラ!F3=2,認可外保育施設等パラ!F3="0歳児"),"３号",IF(OR(認可外保育施設等パラ!F3=3,認可外保育施設等パラ!F3=4,認可外保育施設等パラ!F3=5),"２号","生年月日を確認してください"))</f>
        <v>生年月日を確認してください</v>
      </c>
      <c r="D18" s="137"/>
      <c r="E18" s="93" t="s">
        <v>16</v>
      </c>
      <c r="F18" s="5" t="s">
        <v>75</v>
      </c>
      <c r="G18" s="6"/>
      <c r="H18" s="6"/>
      <c r="I18" s="6"/>
      <c r="J18" s="6"/>
      <c r="K18" s="115"/>
      <c r="L18" s="115"/>
    </row>
    <row r="19" spans="1:12" x14ac:dyDescent="0.55000000000000004">
      <c r="A19" s="93"/>
      <c r="B19" s="4" t="s">
        <v>17</v>
      </c>
      <c r="C19" s="138">
        <v>46113</v>
      </c>
      <c r="D19" s="139"/>
      <c r="E19" s="98" t="s">
        <v>16</v>
      </c>
      <c r="F19" s="5" t="s">
        <v>76</v>
      </c>
      <c r="G19" s="6"/>
      <c r="H19" s="6"/>
      <c r="I19" s="6"/>
      <c r="J19" s="6"/>
      <c r="K19" s="115"/>
      <c r="L19" s="115"/>
    </row>
    <row r="20" spans="1:12" x14ac:dyDescent="0.55000000000000004">
      <c r="A20" s="93"/>
      <c r="B20" s="4" t="s">
        <v>18</v>
      </c>
      <c r="C20" s="138"/>
      <c r="D20" s="139"/>
      <c r="E20" s="98" t="s">
        <v>16</v>
      </c>
      <c r="F20" s="5" t="s">
        <v>77</v>
      </c>
      <c r="G20" s="6"/>
      <c r="H20" s="6"/>
      <c r="I20" s="6"/>
      <c r="J20" s="6"/>
      <c r="K20" s="115"/>
      <c r="L20" s="115"/>
    </row>
    <row r="21" spans="1:12" x14ac:dyDescent="0.55000000000000004">
      <c r="A21" s="93"/>
      <c r="B21" s="7" t="s">
        <v>19</v>
      </c>
      <c r="C21" s="126"/>
      <c r="D21" s="127"/>
      <c r="E21" s="98" t="s">
        <v>16</v>
      </c>
      <c r="F21" s="5" t="s">
        <v>20</v>
      </c>
      <c r="G21" s="6"/>
      <c r="H21" s="6"/>
      <c r="I21" s="6"/>
      <c r="J21" s="6"/>
      <c r="K21" s="115"/>
      <c r="L21" s="115"/>
    </row>
    <row r="22" spans="1:12" ht="18.5" thickBot="1" x14ac:dyDescent="0.6">
      <c r="A22" s="93"/>
      <c r="B22" s="8" t="s">
        <v>21</v>
      </c>
      <c r="C22" s="180"/>
      <c r="D22" s="181"/>
      <c r="E22" s="99" t="s">
        <v>16</v>
      </c>
      <c r="F22" s="5" t="s">
        <v>78</v>
      </c>
      <c r="G22" s="6"/>
      <c r="H22" s="6"/>
      <c r="I22" s="6"/>
      <c r="J22" s="6"/>
      <c r="K22" s="115"/>
      <c r="L22" s="115"/>
    </row>
    <row r="23" spans="1:12" ht="18.5" thickBot="1" x14ac:dyDescent="0.6">
      <c r="A23" s="93"/>
      <c r="B23" s="100" t="str">
        <f>IF(OR(C12="",C13="",C14="",C15="",C16="",C17="",C19="",C21="",C18="生年月日を確認してください",AND(C21="転出あり",C22=""),AND(C21="転出なし",NOT(C22="")),C24&gt;E24),"※入力漏れ又は入力誤りがございます。上記欄を確認してください。","")</f>
        <v>※入力漏れ又は入力誤りがございます。上記欄を確認してください。</v>
      </c>
      <c r="C23" s="93"/>
      <c r="D23" s="93"/>
      <c r="E23" s="93"/>
      <c r="F23" s="9" t="s">
        <v>73</v>
      </c>
      <c r="G23" s="6"/>
      <c r="H23" s="6"/>
      <c r="I23" s="6"/>
      <c r="J23" s="6"/>
      <c r="K23" s="115"/>
      <c r="L23" s="115"/>
    </row>
    <row r="24" spans="1:12" ht="18.5" thickBot="1" x14ac:dyDescent="0.6">
      <c r="A24" s="93"/>
      <c r="B24" s="10" t="s">
        <v>17</v>
      </c>
      <c r="C24" s="11">
        <f>C19</f>
        <v>46113</v>
      </c>
      <c r="D24" s="12" t="s">
        <v>18</v>
      </c>
      <c r="E24" s="140">
        <f>認可外保育施設等パラ!L13</f>
        <v>46477</v>
      </c>
      <c r="F24" s="141"/>
      <c r="G24" s="93"/>
      <c r="H24" s="93"/>
      <c r="I24" s="93"/>
      <c r="J24" s="93"/>
      <c r="K24" s="115"/>
      <c r="L24" s="115"/>
    </row>
    <row r="25" spans="1:12" ht="19.5" thickBot="1" x14ac:dyDescent="0.6">
      <c r="A25" s="93"/>
      <c r="B25" s="95" t="s">
        <v>22</v>
      </c>
      <c r="C25" s="93"/>
      <c r="D25" s="93"/>
      <c r="E25" s="93"/>
      <c r="F25" s="93"/>
      <c r="G25" s="93"/>
      <c r="H25" s="93"/>
      <c r="I25" s="93"/>
      <c r="J25" s="93"/>
      <c r="K25" s="115"/>
      <c r="L25" s="115"/>
    </row>
    <row r="26" spans="1:12" ht="18.5" thickBot="1" x14ac:dyDescent="0.6">
      <c r="A26" s="93"/>
      <c r="B26" s="13" t="s">
        <v>23</v>
      </c>
      <c r="C26" s="142"/>
      <c r="D26" s="143"/>
      <c r="E26" s="101" t="str">
        <f>IF(AND(C26="",C34&gt;0),"←※利用施設名称を入力してください。","")</f>
        <v/>
      </c>
      <c r="F26" s="93"/>
      <c r="G26" s="93"/>
      <c r="H26" s="93"/>
      <c r="I26" s="93"/>
      <c r="J26" s="93"/>
      <c r="K26" s="115"/>
      <c r="L26" s="115"/>
    </row>
    <row r="27" spans="1:12" ht="18.5" thickBot="1" x14ac:dyDescent="0.6">
      <c r="A27" s="93"/>
      <c r="B27" s="14" t="s">
        <v>24</v>
      </c>
      <c r="C27" s="144" t="s">
        <v>25</v>
      </c>
      <c r="D27" s="145"/>
      <c r="E27" s="93"/>
      <c r="F27" s="93"/>
      <c r="G27" s="93"/>
      <c r="H27" s="93"/>
      <c r="I27" s="93"/>
      <c r="J27" s="93"/>
      <c r="K27" s="115"/>
      <c r="L27" s="115"/>
    </row>
    <row r="28" spans="1:12" ht="18.5" thickTop="1" x14ac:dyDescent="0.55000000000000004">
      <c r="A28" s="93"/>
      <c r="B28" s="119">
        <v>4</v>
      </c>
      <c r="C28" s="146"/>
      <c r="D28" s="147"/>
      <c r="E28" s="93" t="str">
        <f>IF(OR(B28&lt;認可外保育施設等パラ!F4,B28&gt;認可外保育施設等パラ!F5),"入力不要です。","")</f>
        <v/>
      </c>
      <c r="F28" s="93"/>
      <c r="G28" s="93"/>
      <c r="H28" s="93"/>
      <c r="I28" s="93"/>
      <c r="J28" s="93"/>
      <c r="K28" s="115"/>
      <c r="L28" s="115"/>
    </row>
    <row r="29" spans="1:12" x14ac:dyDescent="0.55000000000000004">
      <c r="A29" s="93"/>
      <c r="B29" s="120">
        <v>5</v>
      </c>
      <c r="C29" s="150"/>
      <c r="D29" s="151"/>
      <c r="E29" s="93" t="str">
        <f>IF(OR(B29&lt;認可外保育施設等パラ!F4,B29&gt;認可外保育施設等パラ!F5),"入力不要です。","")</f>
        <v/>
      </c>
      <c r="F29" s="93"/>
      <c r="G29" s="93"/>
      <c r="H29" s="93"/>
      <c r="I29" s="93"/>
      <c r="J29" s="93"/>
      <c r="K29" s="115"/>
      <c r="L29" s="115"/>
    </row>
    <row r="30" spans="1:12" x14ac:dyDescent="0.55000000000000004">
      <c r="A30" s="93"/>
      <c r="B30" s="120">
        <v>6</v>
      </c>
      <c r="C30" s="150"/>
      <c r="D30" s="151"/>
      <c r="E30" s="93" t="str">
        <f>IF(OR(B30&lt;認可外保育施設等パラ!F4,B30&gt;認可外保育施設等パラ!F5),"入力不要です。","")</f>
        <v/>
      </c>
      <c r="F30" s="93"/>
      <c r="G30" s="93"/>
      <c r="H30" s="93"/>
      <c r="I30" s="93"/>
      <c r="J30" s="93"/>
      <c r="K30" s="115"/>
      <c r="L30" s="115"/>
    </row>
    <row r="31" spans="1:12" x14ac:dyDescent="0.55000000000000004">
      <c r="A31" s="93"/>
      <c r="B31" s="120">
        <v>7</v>
      </c>
      <c r="C31" s="150"/>
      <c r="D31" s="151"/>
      <c r="E31" s="93" t="str">
        <f>IF(OR(B31&lt;認可外保育施設等パラ!F4,B31&gt;認可外保育施設等パラ!F5),"入力不要です。","")</f>
        <v/>
      </c>
      <c r="F31" s="93"/>
      <c r="G31" s="93"/>
      <c r="H31" s="93"/>
      <c r="I31" s="93"/>
      <c r="J31" s="93"/>
      <c r="K31" s="115"/>
      <c r="L31" s="115"/>
    </row>
    <row r="32" spans="1:12" x14ac:dyDescent="0.55000000000000004">
      <c r="A32" s="93"/>
      <c r="B32" s="120">
        <v>8</v>
      </c>
      <c r="C32" s="150"/>
      <c r="D32" s="151"/>
      <c r="E32" s="93" t="str">
        <f>IF(OR(B32&lt;認可外保育施設等パラ!F4,B32&gt;認可外保育施設等パラ!F5),"入力不要です。","")</f>
        <v/>
      </c>
      <c r="F32" s="93"/>
      <c r="G32" s="93"/>
      <c r="H32" s="93"/>
      <c r="I32" s="93"/>
      <c r="J32" s="93"/>
      <c r="K32" s="115"/>
      <c r="L32" s="115"/>
    </row>
    <row r="33" spans="1:12" ht="18.5" thickBot="1" x14ac:dyDescent="0.6">
      <c r="A33" s="93"/>
      <c r="B33" s="121">
        <v>9</v>
      </c>
      <c r="C33" s="152"/>
      <c r="D33" s="153"/>
      <c r="E33" s="93" t="str">
        <f>IF(OR(B33&lt;認可外保育施設等パラ!F4,B33&gt;認可外保育施設等パラ!F5),"入力不要です。","")</f>
        <v/>
      </c>
      <c r="F33" s="93"/>
      <c r="G33" s="93"/>
      <c r="H33" s="93"/>
      <c r="I33" s="93"/>
      <c r="J33" s="93"/>
      <c r="K33" s="115"/>
      <c r="L33" s="115"/>
    </row>
    <row r="34" spans="1:12" ht="19" thickTop="1" thickBot="1" x14ac:dyDescent="0.6">
      <c r="A34" s="93"/>
      <c r="B34" s="15" t="s">
        <v>26</v>
      </c>
      <c r="C34" s="154">
        <f>SUMIF(E28:E33,"&lt;&gt;入力不要です。",C28:C33)</f>
        <v>0</v>
      </c>
      <c r="D34" s="155"/>
      <c r="E34" s="93"/>
      <c r="F34" s="93"/>
      <c r="G34" s="93"/>
      <c r="H34" s="93"/>
      <c r="I34" s="93"/>
      <c r="J34" s="93"/>
      <c r="K34" s="115"/>
      <c r="L34" s="115"/>
    </row>
    <row r="35" spans="1:12" x14ac:dyDescent="0.55000000000000004">
      <c r="A35" s="93"/>
      <c r="B35" s="93"/>
      <c r="C35" s="103"/>
      <c r="D35" s="93"/>
      <c r="E35" s="93"/>
      <c r="F35" s="93"/>
      <c r="G35" s="93"/>
      <c r="H35" s="93"/>
      <c r="I35" s="93"/>
      <c r="J35" s="93"/>
      <c r="K35" s="115"/>
      <c r="L35" s="115"/>
    </row>
    <row r="36" spans="1:12" ht="19" x14ac:dyDescent="0.55000000000000004">
      <c r="A36" s="93"/>
      <c r="B36" s="104" t="s">
        <v>27</v>
      </c>
      <c r="C36" s="103"/>
      <c r="D36" s="93"/>
      <c r="E36" s="93"/>
      <c r="F36" s="93"/>
      <c r="G36" s="93"/>
      <c r="H36" s="93"/>
      <c r="I36" s="93"/>
      <c r="J36" s="93"/>
      <c r="K36" s="115"/>
      <c r="L36" s="115"/>
    </row>
    <row r="37" spans="1:12" ht="19" x14ac:dyDescent="0.55000000000000004">
      <c r="A37" s="93"/>
      <c r="B37" s="95" t="s">
        <v>28</v>
      </c>
      <c r="C37" s="103"/>
      <c r="D37" s="93"/>
      <c r="E37" s="93"/>
      <c r="F37" s="93"/>
      <c r="G37" s="93"/>
      <c r="H37" s="93"/>
      <c r="I37" s="93"/>
      <c r="J37" s="93"/>
      <c r="K37" s="115"/>
      <c r="L37" s="115"/>
    </row>
    <row r="38" spans="1:12" ht="19" x14ac:dyDescent="0.55000000000000004">
      <c r="A38" s="93"/>
      <c r="B38" s="95" t="s">
        <v>29</v>
      </c>
      <c r="C38" s="103"/>
      <c r="D38" s="93"/>
      <c r="E38" s="93"/>
      <c r="F38" s="93"/>
      <c r="G38" s="93"/>
      <c r="H38" s="93"/>
      <c r="I38" s="93"/>
      <c r="J38" s="93"/>
      <c r="K38" s="115"/>
      <c r="L38" s="115"/>
    </row>
    <row r="39" spans="1:12" ht="19" x14ac:dyDescent="0.55000000000000004">
      <c r="A39" s="93"/>
      <c r="B39" s="95" t="s">
        <v>30</v>
      </c>
      <c r="C39" s="103"/>
      <c r="D39" s="93"/>
      <c r="E39" s="93"/>
      <c r="F39" s="93"/>
      <c r="G39" s="93"/>
      <c r="H39" s="93"/>
      <c r="I39" s="93"/>
      <c r="J39" s="93"/>
      <c r="K39" s="115"/>
      <c r="L39" s="115"/>
    </row>
    <row r="40" spans="1:12" ht="19.5" thickBot="1" x14ac:dyDescent="0.6">
      <c r="A40" s="93"/>
      <c r="B40" s="95"/>
      <c r="C40" s="105" t="str">
        <f>IF(AND(C42="",C51&gt;0),"※利用施設名称入力してください。","")</f>
        <v/>
      </c>
      <c r="D40" s="105" t="str">
        <f>IF(AND(D42="",D51&gt;0),"※利用施設名称入力してください。","")</f>
        <v/>
      </c>
      <c r="E40" s="156" t="str">
        <f>IF(AND(E42="",E51&gt;0),"※利用施設名称入力してください。","")</f>
        <v/>
      </c>
      <c r="F40" s="156"/>
      <c r="G40" s="102" t="str">
        <f>IF(AND(G42="",G51&gt;0),"※利用施設名称入力してください。","")</f>
        <v/>
      </c>
      <c r="H40" s="93"/>
      <c r="I40" s="93"/>
      <c r="J40" s="93"/>
      <c r="K40" s="115"/>
      <c r="L40" s="115"/>
    </row>
    <row r="41" spans="1:12" ht="20.25" customHeight="1" thickBot="1" x14ac:dyDescent="0.6">
      <c r="A41" s="93"/>
      <c r="B41" s="157" t="s">
        <v>31</v>
      </c>
      <c r="C41" s="116" t="s">
        <v>32</v>
      </c>
      <c r="D41" s="117" t="s">
        <v>33</v>
      </c>
      <c r="E41" s="160" t="s">
        <v>34</v>
      </c>
      <c r="F41" s="161"/>
      <c r="G41" s="118" t="s">
        <v>35</v>
      </c>
      <c r="H41" s="93"/>
      <c r="I41" s="93"/>
      <c r="J41" s="93"/>
      <c r="K41" s="115"/>
      <c r="L41" s="115"/>
    </row>
    <row r="42" spans="1:12" ht="18.5" thickTop="1" x14ac:dyDescent="0.55000000000000004">
      <c r="A42" s="93"/>
      <c r="B42" s="158"/>
      <c r="C42" s="148"/>
      <c r="D42" s="162"/>
      <c r="E42" s="164"/>
      <c r="F42" s="165"/>
      <c r="G42" s="148"/>
      <c r="H42" s="93"/>
      <c r="I42" s="93"/>
      <c r="J42" s="106"/>
      <c r="K42" s="115"/>
      <c r="L42" s="115"/>
    </row>
    <row r="43" spans="1:12" ht="18.5" thickBot="1" x14ac:dyDescent="0.6">
      <c r="A43" s="93"/>
      <c r="B43" s="159"/>
      <c r="C43" s="149"/>
      <c r="D43" s="163"/>
      <c r="E43" s="166"/>
      <c r="F43" s="167"/>
      <c r="G43" s="149"/>
      <c r="H43" s="93"/>
      <c r="I43" s="93"/>
      <c r="J43" s="93"/>
      <c r="K43" s="115"/>
      <c r="L43" s="115"/>
    </row>
    <row r="44" spans="1:12" ht="18.5" thickBot="1" x14ac:dyDescent="0.6">
      <c r="A44" s="93"/>
      <c r="B44" s="14" t="s">
        <v>24</v>
      </c>
      <c r="C44" s="16" t="s">
        <v>25</v>
      </c>
      <c r="D44" s="17" t="s">
        <v>25</v>
      </c>
      <c r="E44" s="173" t="s">
        <v>25</v>
      </c>
      <c r="F44" s="174"/>
      <c r="G44" s="18" t="s">
        <v>25</v>
      </c>
      <c r="H44" s="93"/>
      <c r="I44" s="93"/>
      <c r="J44" s="93"/>
      <c r="K44" s="115"/>
      <c r="L44" s="115"/>
    </row>
    <row r="45" spans="1:12" ht="18.5" thickTop="1" x14ac:dyDescent="0.55000000000000004">
      <c r="A45" s="93"/>
      <c r="B45" s="122">
        <v>4</v>
      </c>
      <c r="C45" s="19"/>
      <c r="D45" s="19"/>
      <c r="E45" s="175"/>
      <c r="F45" s="176"/>
      <c r="G45" s="20"/>
      <c r="H45" s="93" t="str">
        <f>IF(E28="入力不要です。","入力不要です。","")</f>
        <v/>
      </c>
      <c r="I45" s="93"/>
      <c r="J45" s="93"/>
      <c r="K45" s="115"/>
      <c r="L45" s="115"/>
    </row>
    <row r="46" spans="1:12" x14ac:dyDescent="0.55000000000000004">
      <c r="A46" s="93"/>
      <c r="B46" s="120">
        <v>5</v>
      </c>
      <c r="C46" s="21"/>
      <c r="D46" s="21"/>
      <c r="E46" s="177"/>
      <c r="F46" s="178"/>
      <c r="G46" s="22"/>
      <c r="H46" s="93" t="str">
        <f t="shared" ref="H46:H50" si="0">IF(E29="入力不要です。","入力不要です。","")</f>
        <v/>
      </c>
      <c r="I46" s="93"/>
      <c r="J46" s="93"/>
      <c r="K46" s="115"/>
      <c r="L46" s="115"/>
    </row>
    <row r="47" spans="1:12" x14ac:dyDescent="0.55000000000000004">
      <c r="A47" s="93"/>
      <c r="B47" s="120">
        <v>6</v>
      </c>
      <c r="C47" s="21"/>
      <c r="D47" s="21"/>
      <c r="E47" s="177"/>
      <c r="F47" s="178"/>
      <c r="G47" s="22"/>
      <c r="H47" s="93" t="str">
        <f t="shared" si="0"/>
        <v/>
      </c>
      <c r="I47" s="93"/>
      <c r="J47" s="93"/>
      <c r="K47" s="115"/>
      <c r="L47" s="115"/>
    </row>
    <row r="48" spans="1:12" x14ac:dyDescent="0.55000000000000004">
      <c r="A48" s="93"/>
      <c r="B48" s="120">
        <v>7</v>
      </c>
      <c r="C48" s="21"/>
      <c r="D48" s="21"/>
      <c r="E48" s="177"/>
      <c r="F48" s="178"/>
      <c r="G48" s="22"/>
      <c r="H48" s="93" t="str">
        <f t="shared" si="0"/>
        <v/>
      </c>
      <c r="I48" s="93"/>
      <c r="J48" s="93"/>
      <c r="K48" s="115"/>
      <c r="L48" s="115"/>
    </row>
    <row r="49" spans="1:12" x14ac:dyDescent="0.55000000000000004">
      <c r="A49" s="93"/>
      <c r="B49" s="120">
        <v>8</v>
      </c>
      <c r="C49" s="21"/>
      <c r="D49" s="21"/>
      <c r="E49" s="177"/>
      <c r="F49" s="178"/>
      <c r="G49" s="22"/>
      <c r="H49" s="93" t="str">
        <f t="shared" si="0"/>
        <v/>
      </c>
      <c r="I49" s="93"/>
      <c r="J49" s="93"/>
      <c r="K49" s="115"/>
      <c r="L49" s="115"/>
    </row>
    <row r="50" spans="1:12" ht="18.5" thickBot="1" x14ac:dyDescent="0.6">
      <c r="A50" s="93"/>
      <c r="B50" s="121">
        <v>9</v>
      </c>
      <c r="C50" s="23"/>
      <c r="D50" s="23"/>
      <c r="E50" s="177"/>
      <c r="F50" s="178"/>
      <c r="G50" s="24"/>
      <c r="H50" s="93" t="str">
        <f t="shared" si="0"/>
        <v/>
      </c>
      <c r="I50" s="93"/>
      <c r="J50" s="93"/>
      <c r="K50" s="115"/>
      <c r="L50" s="115"/>
    </row>
    <row r="51" spans="1:12" ht="19" thickTop="1" thickBot="1" x14ac:dyDescent="0.6">
      <c r="A51" s="93"/>
      <c r="B51" s="25" t="s">
        <v>26</v>
      </c>
      <c r="C51" s="26">
        <f>SUMIF(E28:E33,"&lt;&gt;入力不要です。",C45:C50)</f>
        <v>0</v>
      </c>
      <c r="D51" s="26">
        <f t="shared" ref="D51:G51" si="1">SUMIF(F28:F33,"&lt;&gt;入力不要です。",D45:D50)</f>
        <v>0</v>
      </c>
      <c r="E51" s="194">
        <f t="shared" si="1"/>
        <v>0</v>
      </c>
      <c r="F51" s="195">
        <f t="shared" si="1"/>
        <v>0</v>
      </c>
      <c r="G51" s="27">
        <f t="shared" si="1"/>
        <v>0</v>
      </c>
      <c r="H51" s="93"/>
      <c r="I51" s="93"/>
      <c r="J51" s="93"/>
      <c r="K51" s="115"/>
      <c r="L51" s="115"/>
    </row>
    <row r="52" spans="1:12" ht="19" x14ac:dyDescent="0.55000000000000004">
      <c r="A52" s="93"/>
      <c r="B52" s="95"/>
      <c r="C52" s="103"/>
      <c r="D52" s="93"/>
      <c r="E52" s="93"/>
      <c r="F52" s="93"/>
      <c r="G52" s="93"/>
      <c r="H52" s="93"/>
      <c r="I52" s="93"/>
      <c r="J52" s="93"/>
      <c r="K52" s="115"/>
      <c r="L52" s="115"/>
    </row>
    <row r="53" spans="1:12" ht="26" thickBot="1" x14ac:dyDescent="0.6">
      <c r="A53" s="93"/>
      <c r="B53" s="129" t="s">
        <v>36</v>
      </c>
      <c r="C53" s="129"/>
      <c r="D53" s="93"/>
      <c r="E53" s="93"/>
      <c r="F53" s="93"/>
      <c r="G53" s="103"/>
      <c r="H53" s="103"/>
      <c r="I53" s="93"/>
      <c r="J53" s="93"/>
      <c r="K53" s="115"/>
      <c r="L53" s="115"/>
    </row>
    <row r="54" spans="1:12" ht="18.75" customHeight="1" thickBot="1" x14ac:dyDescent="0.6">
      <c r="A54" s="93"/>
      <c r="B54" s="196" t="s">
        <v>24</v>
      </c>
      <c r="C54" s="199" t="s">
        <v>37</v>
      </c>
      <c r="D54" s="199"/>
      <c r="E54" s="199"/>
      <c r="F54" s="199"/>
      <c r="G54" s="199"/>
      <c r="H54" s="145"/>
      <c r="I54" s="168" t="s">
        <v>38</v>
      </c>
      <c r="J54" s="107"/>
      <c r="K54" s="115"/>
      <c r="L54" s="115"/>
    </row>
    <row r="55" spans="1:12" ht="19" thickTop="1" thickBot="1" x14ac:dyDescent="0.6">
      <c r="A55" s="93"/>
      <c r="B55" s="197"/>
      <c r="C55" s="28" t="s">
        <v>39</v>
      </c>
      <c r="D55" s="29" t="s">
        <v>40</v>
      </c>
      <c r="E55" s="171" t="s">
        <v>41</v>
      </c>
      <c r="F55" s="171"/>
      <c r="G55" s="29" t="s">
        <v>42</v>
      </c>
      <c r="H55" s="30" t="s">
        <v>43</v>
      </c>
      <c r="I55" s="169"/>
      <c r="J55" s="107"/>
      <c r="K55" s="115"/>
      <c r="L55" s="115"/>
    </row>
    <row r="56" spans="1:12" ht="19" thickTop="1" thickBot="1" x14ac:dyDescent="0.6">
      <c r="A56" s="93"/>
      <c r="B56" s="198"/>
      <c r="C56" s="31" t="str">
        <f>IF(C26="","",C26)</f>
        <v/>
      </c>
      <c r="D56" s="32" t="str">
        <f>IF(C42="","",C42)</f>
        <v/>
      </c>
      <c r="E56" s="172" t="str">
        <f>IF(D42="","",D42)</f>
        <v/>
      </c>
      <c r="F56" s="172"/>
      <c r="G56" s="32" t="str">
        <f>IF(E42="","",E42)</f>
        <v/>
      </c>
      <c r="H56" s="33" t="str">
        <f>IF(G42="","",G42)</f>
        <v/>
      </c>
      <c r="I56" s="170"/>
      <c r="J56" s="107"/>
      <c r="K56" s="115"/>
      <c r="L56" s="115"/>
    </row>
    <row r="57" spans="1:12" ht="18.5" thickTop="1" x14ac:dyDescent="0.55000000000000004">
      <c r="A57" s="93"/>
      <c r="B57" s="123">
        <v>4</v>
      </c>
      <c r="C57" s="34" t="str">
        <f>IF(OR($C$18="",$C$18="生年月日を確認してください"),"",IF(OR($B57&lt;認可外保育施設等パラ!$F$4,$B57&gt;認可外保育施設等パラ!$F$5),"",C28))</f>
        <v/>
      </c>
      <c r="D57" s="35" t="str">
        <f>IF(OR($C$18="",$C$18="生年月日を確認してください"),"",IF(OR($B57&lt;認可外保育施設等パラ!$F$4,$B57&gt;認可外保育施設等パラ!$F$5),"",C45))</f>
        <v/>
      </c>
      <c r="E57" s="179" t="str">
        <f>IF(OR($C$18="",$C$18="生年月日を確認してください"),"",IF(OR($B57&lt;認可外保育施設等パラ!$F$4,$B57&gt;認可外保育施設等パラ!$F$5),"",D45))</f>
        <v/>
      </c>
      <c r="F57" s="179" t="str">
        <f>IF(OR($C$18="",$C$18="生年月日を確認してください"),"",IF(OR($B57&lt;認可外保育施設等パラ!$F$4,$B57&gt;認可外保育施設等パラ!$F$5),"",E29))</f>
        <v/>
      </c>
      <c r="G57" s="35" t="str">
        <f>IF(OR($C$18="",$C$18="生年月日を確認してください"),"",IF(OR($B57&lt;認可外保育施設等パラ!$F$4,$B57&gt;認可外保育施設等パラ!$F$5),"",E45))</f>
        <v/>
      </c>
      <c r="H57" s="36" t="str">
        <f>IF(OR($C$18="",$C$18="生年月日を確認してください"),"",IF(OR($B57&lt;認可外保育施設等パラ!$F$4,$B57&gt;認可外保育施設等パラ!$F$5),"",G45))</f>
        <v/>
      </c>
      <c r="I57" s="37" t="b">
        <f>IF(OR($B57&lt;認可外保育施設等パラ!$F$4,$B57&gt;認可外保育施設等パラ!$F$5),"",IF($C$13="認可外保育施設等の併用なし",SUM(C57),IF($C$13="認可外保育施設等の併用あり",SUM(C57:H57))))</f>
        <v>0</v>
      </c>
      <c r="J57" s="108"/>
      <c r="K57" s="115"/>
      <c r="L57" s="115"/>
    </row>
    <row r="58" spans="1:12" x14ac:dyDescent="0.55000000000000004">
      <c r="A58" s="93"/>
      <c r="B58" s="124">
        <v>5</v>
      </c>
      <c r="C58" s="34" t="str">
        <f>IF(OR($C$18="",$C$18="生年月日を確認してください"),"",IF(OR($B58&lt;認可外保育施設等パラ!$F$4,$B58&gt;認可外保育施設等パラ!$F$5),"",C29))</f>
        <v/>
      </c>
      <c r="D58" s="35" t="str">
        <f>IF(OR($C$18="",$C$18="生年月日を確認してください"),"",IF(OR($B58&lt;認可外保育施設等パラ!$F$4,$B58&gt;認可外保育施設等パラ!$F$5),"",C46))</f>
        <v/>
      </c>
      <c r="E58" s="179" t="str">
        <f>IF(OR($C$18="",$C$18="生年月日を確認してください"),"",IF(OR($B58&lt;認可外保育施設等パラ!$F$4,$B58&gt;認可外保育施設等パラ!$F$5),"",D46))</f>
        <v/>
      </c>
      <c r="F58" s="179" t="str">
        <f>IF(OR($C$18="",$C$18="生年月日を確認してください"),"",IF(OR($B58&lt;認可外保育施設等パラ!$F$4,$B58&gt;認可外保育施設等パラ!$F$5),"",E30))</f>
        <v/>
      </c>
      <c r="G58" s="35" t="str">
        <f>IF(OR($C$18="",$C$18="生年月日を確認してください"),"",IF(OR($B58&lt;認可外保育施設等パラ!$F$4,$B58&gt;認可外保育施設等パラ!$F$5),"",E46))</f>
        <v/>
      </c>
      <c r="H58" s="36" t="str">
        <f>IF(OR($C$18="",$C$18="生年月日を確認してください"),"",IF(OR($B58&lt;認可外保育施設等パラ!$F$4,$B58&gt;認可外保育施設等パラ!$F$5),"",G46))</f>
        <v/>
      </c>
      <c r="I58" s="38" t="b">
        <f>IF(OR($B58&lt;認可外保育施設等パラ!$F$4,$B58&gt;認可外保育施設等パラ!$F$5),"",IF($C$13="認可外保育施設等の併用なし",SUM(C58),IF($C$13="認可外保育施設等の併用あり",SUM(C58:H58))))</f>
        <v>0</v>
      </c>
      <c r="J58" s="108"/>
      <c r="K58" s="115"/>
      <c r="L58" s="115"/>
    </row>
    <row r="59" spans="1:12" x14ac:dyDescent="0.55000000000000004">
      <c r="A59" s="93"/>
      <c r="B59" s="124">
        <v>6</v>
      </c>
      <c r="C59" s="34" t="str">
        <f>IF(OR($C$18="",$C$18="生年月日を確認してください"),"",IF(OR($B59&lt;認可外保育施設等パラ!$F$4,$B59&gt;認可外保育施設等パラ!$F$5),"",C30))</f>
        <v/>
      </c>
      <c r="D59" s="35" t="str">
        <f>IF(OR($C$18="",$C$18="生年月日を確認してください"),"",IF(OR($B59&lt;認可外保育施設等パラ!$F$4,$B59&gt;認可外保育施設等パラ!$F$5),"",C47))</f>
        <v/>
      </c>
      <c r="E59" s="179" t="str">
        <f>IF(OR($C$18="",$C$18="生年月日を確認してください"),"",IF(OR($B59&lt;認可外保育施設等パラ!$F$4,$B59&gt;認可外保育施設等パラ!$F$5),"",D47))</f>
        <v/>
      </c>
      <c r="F59" s="179" t="str">
        <f>IF(OR($C$18="",$C$18="生年月日を確認してください"),"",IF(OR($B59&lt;認可外保育施設等パラ!$F$4,$B59&gt;認可外保育施設等パラ!$F$5),"",E31))</f>
        <v/>
      </c>
      <c r="G59" s="35" t="str">
        <f>IF(OR($C$18="",$C$18="生年月日を確認してください"),"",IF(OR($B59&lt;認可外保育施設等パラ!$F$4,$B59&gt;認可外保育施設等パラ!$F$5),"",E47))</f>
        <v/>
      </c>
      <c r="H59" s="36" t="str">
        <f>IF(OR($C$18="",$C$18="生年月日を確認してください"),"",IF(OR($B59&lt;認可外保育施設等パラ!$F$4,$B59&gt;認可外保育施設等パラ!$F$5),"",G47))</f>
        <v/>
      </c>
      <c r="I59" s="38" t="b">
        <f>IF(OR($B59&lt;認可外保育施設等パラ!$F$4,$B59&gt;認可外保育施設等パラ!$F$5),"",IF($C$13="認可外保育施設等の併用なし",SUM(C59),IF($C$13="認可外保育施設等の併用あり",SUM(C59:H59))))</f>
        <v>0</v>
      </c>
      <c r="J59" s="108"/>
      <c r="K59" s="115"/>
      <c r="L59" s="115"/>
    </row>
    <row r="60" spans="1:12" x14ac:dyDescent="0.55000000000000004">
      <c r="A60" s="93"/>
      <c r="B60" s="124">
        <v>7</v>
      </c>
      <c r="C60" s="34" t="str">
        <f>IF(OR($C$18="",$C$18="生年月日を確認してください"),"",IF(OR($B60&lt;認可外保育施設等パラ!$F$4,$B60&gt;認可外保育施設等パラ!$F$5),"",C31))</f>
        <v/>
      </c>
      <c r="D60" s="35" t="str">
        <f>IF(OR($C$18="",$C$18="生年月日を確認してください"),"",IF(OR($B60&lt;認可外保育施設等パラ!$F$4,$B60&gt;認可外保育施設等パラ!$F$5),"",C48))</f>
        <v/>
      </c>
      <c r="E60" s="179" t="str">
        <f>IF(OR($C$18="",$C$18="生年月日を確認してください"),"",IF(OR($B60&lt;認可外保育施設等パラ!$F$4,$B60&gt;認可外保育施設等パラ!$F$5),"",D48))</f>
        <v/>
      </c>
      <c r="F60" s="179" t="str">
        <f>IF(OR($C$18="",$C$18="生年月日を確認してください"),"",IF(OR($B60&lt;認可外保育施設等パラ!$F$4,$B60&gt;認可外保育施設等パラ!$F$5),"",E32))</f>
        <v/>
      </c>
      <c r="G60" s="35" t="str">
        <f>IF(OR($C$18="",$C$18="生年月日を確認してください"),"",IF(OR($B60&lt;認可外保育施設等パラ!$F$4,$B60&gt;認可外保育施設等パラ!$F$5),"",E48))</f>
        <v/>
      </c>
      <c r="H60" s="36" t="str">
        <f>IF(OR($C$18="",$C$18="生年月日を確認してください"),"",IF(OR($B60&lt;認可外保育施設等パラ!$F$4,$B60&gt;認可外保育施設等パラ!$F$5),"",G48))</f>
        <v/>
      </c>
      <c r="I60" s="38" t="b">
        <f>IF(OR($B60&lt;認可外保育施設等パラ!$F$4,$B60&gt;認可外保育施設等パラ!$F$5),"",IF($C$13="認可外保育施設等の併用なし",SUM(C60),IF($C$13="認可外保育施設等の併用あり",SUM(C60:H60))))</f>
        <v>0</v>
      </c>
      <c r="J60" s="108"/>
      <c r="K60" s="115"/>
      <c r="L60" s="115"/>
    </row>
    <row r="61" spans="1:12" x14ac:dyDescent="0.55000000000000004">
      <c r="A61" s="93"/>
      <c r="B61" s="124">
        <v>8</v>
      </c>
      <c r="C61" s="34" t="str">
        <f>IF(OR($C$18="",$C$18="生年月日を確認してください"),"",IF(OR($B61&lt;認可外保育施設等パラ!$F$4,$B61&gt;認可外保育施設等パラ!$F$5),"",C32))</f>
        <v/>
      </c>
      <c r="D61" s="35" t="str">
        <f>IF(OR($C$18="",$C$18="生年月日を確認してください"),"",IF(OR($B61&lt;認可外保育施設等パラ!$F$4,$B61&gt;認可外保育施設等パラ!$F$5),"",C49))</f>
        <v/>
      </c>
      <c r="E61" s="179" t="str">
        <f>IF(OR($C$18="",$C$18="生年月日を確認してください"),"",IF(OR($B61&lt;認可外保育施設等パラ!$F$4,$B61&gt;認可外保育施設等パラ!$F$5),"",D49))</f>
        <v/>
      </c>
      <c r="F61" s="179" t="str">
        <f>IF(OR($C$18="",$C$18="生年月日を確認してください"),"",IF(OR($B61&lt;認可外保育施設等パラ!$F$4,$B61&gt;認可外保育施設等パラ!$F$5),"",E33))</f>
        <v/>
      </c>
      <c r="G61" s="35" t="str">
        <f>IF(OR($C$18="",$C$18="生年月日を確認してください"),"",IF(OR($B61&lt;認可外保育施設等パラ!$F$4,$B61&gt;認可外保育施設等パラ!$F$5),"",E49))</f>
        <v/>
      </c>
      <c r="H61" s="36" t="str">
        <f>IF(OR($C$18="",$C$18="生年月日を確認してください"),"",IF(OR($B61&lt;認可外保育施設等パラ!$F$4,$B61&gt;認可外保育施設等パラ!$F$5),"",G49))</f>
        <v/>
      </c>
      <c r="I61" s="38" t="b">
        <f>IF(OR($B61&lt;認可外保育施設等パラ!$F$4,$B61&gt;認可外保育施設等パラ!$F$5),"",IF($C$13="認可外保育施設等の併用なし",SUM(C61),IF($C$13="認可外保育施設等の併用あり",SUM(C61:H61))))</f>
        <v>0</v>
      </c>
      <c r="J61" s="108"/>
      <c r="K61" s="115"/>
      <c r="L61" s="115"/>
    </row>
    <row r="62" spans="1:12" ht="18.5" thickBot="1" x14ac:dyDescent="0.6">
      <c r="A62" s="93"/>
      <c r="B62" s="125">
        <v>9</v>
      </c>
      <c r="C62" s="39" t="str">
        <f>IF(OR($C$18="",$C$18="生年月日を確認してください"),"",IF(OR($B62&lt;認可外保育施設等パラ!$F$4,$B62&gt;認可外保育施設等パラ!$F$5),"",C33))</f>
        <v/>
      </c>
      <c r="D62" s="40" t="str">
        <f>IF(OR($C$18="",$C$18="生年月日を確認してください"),"",IF(OR($B62&lt;認可外保育施設等パラ!$F$4,$B62&gt;認可外保育施設等パラ!$F$5),"",C50))</f>
        <v/>
      </c>
      <c r="E62" s="193" t="str">
        <f>IF(OR($C$18="",$C$18="生年月日を確認してください"),"",IF(OR($B62&lt;認可外保育施設等パラ!$F$4,$B62&gt;認可外保育施設等パラ!$F$5),"",D50))</f>
        <v/>
      </c>
      <c r="F62" s="193" t="str">
        <f>IF(OR($C$18="",$C$18="生年月日を確認してください"),"",IF(OR($B62&lt;認可外保育施設等パラ!$F$4,$B62&gt;認可外保育施設等パラ!$F$5),"",E34))</f>
        <v/>
      </c>
      <c r="G62" s="40" t="str">
        <f>IF(OR($C$18="",$C$18="生年月日を確認してください"),"",IF(OR($B62&lt;認可外保育施設等パラ!$F$4,$B62&gt;認可外保育施設等パラ!$F$5),"",E50))</f>
        <v/>
      </c>
      <c r="H62" s="41" t="str">
        <f>IF(OR($C$18="",$C$18="生年月日を確認してください"),"",IF(OR($B62&lt;認可外保育施設等パラ!$F$4,$B62&gt;認可外保育施設等パラ!$F$5),"",G50))</f>
        <v/>
      </c>
      <c r="I62" s="42" t="b">
        <f>IF(OR($B62&lt;認可外保育施設等パラ!$F$4,$B62&gt;認可外保育施設等パラ!$F$5),"",IF($C$13="認可外保育施設等の併用なし",SUM(C62),IF($C$13="認可外保育施設等の併用あり",SUM(C62:H62))))</f>
        <v>0</v>
      </c>
      <c r="J62" s="108"/>
      <c r="K62" s="115"/>
      <c r="L62" s="115"/>
    </row>
    <row r="63" spans="1:12" ht="19" thickTop="1" thickBot="1" x14ac:dyDescent="0.6">
      <c r="A63" s="93"/>
      <c r="B63" s="43" t="s">
        <v>26</v>
      </c>
      <c r="C63" s="44">
        <f t="shared" ref="C63:I63" si="2">SUM(C57:C62)</f>
        <v>0</v>
      </c>
      <c r="D63" s="45">
        <f t="shared" si="2"/>
        <v>0</v>
      </c>
      <c r="E63" s="188">
        <f t="shared" si="2"/>
        <v>0</v>
      </c>
      <c r="F63" s="188">
        <f t="shared" si="2"/>
        <v>0</v>
      </c>
      <c r="G63" s="45">
        <f t="shared" si="2"/>
        <v>0</v>
      </c>
      <c r="H63" s="46">
        <f>SUM(H58:H62)</f>
        <v>0</v>
      </c>
      <c r="I63" s="47">
        <f t="shared" si="2"/>
        <v>0</v>
      </c>
      <c r="J63" s="108"/>
      <c r="K63" s="115"/>
      <c r="L63" s="115"/>
    </row>
    <row r="64" spans="1:12" x14ac:dyDescent="0.55000000000000004">
      <c r="A64" s="93"/>
      <c r="B64" s="109"/>
      <c r="C64" s="110"/>
      <c r="D64" s="110"/>
      <c r="E64" s="111"/>
      <c r="F64" s="111"/>
      <c r="G64" s="110"/>
      <c r="H64" s="110"/>
      <c r="I64" s="110"/>
      <c r="J64" s="110"/>
      <c r="K64" s="115"/>
      <c r="L64" s="115"/>
    </row>
    <row r="65" spans="1:12" ht="26" thickBot="1" x14ac:dyDescent="0.6">
      <c r="A65" s="93"/>
      <c r="B65" s="112" t="s">
        <v>44</v>
      </c>
      <c r="C65" s="93"/>
      <c r="D65" s="93"/>
      <c r="E65" s="93"/>
      <c r="F65" s="93"/>
      <c r="G65" s="93"/>
      <c r="H65" s="93"/>
      <c r="I65" s="93"/>
      <c r="J65" s="93"/>
      <c r="K65" s="115"/>
      <c r="L65" s="115"/>
    </row>
    <row r="66" spans="1:12" ht="18.5" thickBot="1" x14ac:dyDescent="0.6">
      <c r="A66" s="93"/>
      <c r="B66" s="48" t="s">
        <v>24</v>
      </c>
      <c r="C66" s="49" t="s">
        <v>45</v>
      </c>
      <c r="D66" s="50" t="s">
        <v>46</v>
      </c>
      <c r="E66" s="189" t="s">
        <v>47</v>
      </c>
      <c r="F66" s="190"/>
      <c r="G66" s="93"/>
      <c r="H66" s="93"/>
      <c r="I66" s="93"/>
      <c r="J66" s="93"/>
      <c r="K66" s="115"/>
      <c r="L66" s="115"/>
    </row>
    <row r="67" spans="1:12" ht="18.5" thickTop="1" x14ac:dyDescent="0.55000000000000004">
      <c r="A67" s="93"/>
      <c r="B67" s="123">
        <v>4</v>
      </c>
      <c r="C67" s="51" t="b">
        <f t="shared" ref="C67:C72" si="3">I57</f>
        <v>0</v>
      </c>
      <c r="D67" s="52" t="b">
        <f>IF(OR($B67&lt;認可外保育施設等パラ!$F$4,$B67&gt;認可外保育施設等パラ!$F$5),"",認可外保育施設等パラ!E15)</f>
        <v>0</v>
      </c>
      <c r="E67" s="191" t="str">
        <f>IF(OR($C$18="",$C$18="生年月日を確認してください"),"",IF(OR($B57&lt;認可外保育施設等パラ!$F$4,$B57&gt;認可外保育施設等パラ!$F$5),"",IF(D67&lt;=C67,D67,C67)))</f>
        <v/>
      </c>
      <c r="F67" s="192"/>
      <c r="G67" s="93"/>
      <c r="H67" s="93"/>
      <c r="I67" s="93"/>
      <c r="J67" s="93"/>
      <c r="K67" s="115"/>
      <c r="L67" s="115"/>
    </row>
    <row r="68" spans="1:12" x14ac:dyDescent="0.55000000000000004">
      <c r="A68" s="93"/>
      <c r="B68" s="124">
        <v>5</v>
      </c>
      <c r="C68" s="53" t="b">
        <f t="shared" si="3"/>
        <v>0</v>
      </c>
      <c r="D68" s="54" t="b">
        <f>IF(OR($B68&lt;認可外保育施設等パラ!$F$4,$B68&gt;認可外保育施設等パラ!$F$5),"",認可外保育施設等パラ!E16)</f>
        <v>0</v>
      </c>
      <c r="E68" s="182" t="str">
        <f>IF(OR($C$18="",$C$18="生年月日を確認してください"),"",IF(OR($B58&lt;認可外保育施設等パラ!$F$4,$B58&gt;認可外保育施設等パラ!$F$5),"",IF(D68&lt;=C68,D68,C68)))</f>
        <v/>
      </c>
      <c r="F68" s="183"/>
      <c r="G68" s="93"/>
      <c r="H68" s="93"/>
      <c r="I68" s="93"/>
      <c r="J68" s="93"/>
      <c r="K68" s="115"/>
      <c r="L68" s="115"/>
    </row>
    <row r="69" spans="1:12" x14ac:dyDescent="0.55000000000000004">
      <c r="A69" s="93"/>
      <c r="B69" s="124">
        <v>6</v>
      </c>
      <c r="C69" s="53" t="b">
        <f t="shared" si="3"/>
        <v>0</v>
      </c>
      <c r="D69" s="54" t="b">
        <f>IF(OR($B69&lt;認可外保育施設等パラ!$F$4,$B69&gt;認可外保育施設等パラ!$F$5),"",認可外保育施設等パラ!E17)</f>
        <v>0</v>
      </c>
      <c r="E69" s="182" t="str">
        <f>IF(OR($C$18="",$C$18="生年月日を確認してください"),"",IF(OR($B59&lt;認可外保育施設等パラ!$F$4,$B59&gt;認可外保育施設等パラ!$F$5),"",IF(D69&lt;=C69,D69,C69)))</f>
        <v/>
      </c>
      <c r="F69" s="183"/>
      <c r="G69" s="93"/>
      <c r="H69" s="93"/>
      <c r="I69" s="93"/>
      <c r="J69" s="93"/>
      <c r="K69" s="115"/>
      <c r="L69" s="115"/>
    </row>
    <row r="70" spans="1:12" x14ac:dyDescent="0.55000000000000004">
      <c r="A70" s="93"/>
      <c r="B70" s="124">
        <v>7</v>
      </c>
      <c r="C70" s="53" t="b">
        <f t="shared" si="3"/>
        <v>0</v>
      </c>
      <c r="D70" s="54" t="b">
        <f>IF(OR($B70&lt;認可外保育施設等パラ!$F$4,$B70&gt;認可外保育施設等パラ!$F$5),"",認可外保育施設等パラ!E18)</f>
        <v>0</v>
      </c>
      <c r="E70" s="182" t="str">
        <f>IF(OR($C$18="",$C$18="生年月日を確認してください"),"",IF(OR($B60&lt;認可外保育施設等パラ!$F$4,$B60&gt;認可外保育施設等パラ!$F$5),"",IF(D70&lt;=C70,D70,C70)))</f>
        <v/>
      </c>
      <c r="F70" s="183"/>
      <c r="G70" s="93"/>
      <c r="H70" s="93"/>
      <c r="I70" s="93"/>
      <c r="J70" s="93"/>
      <c r="K70" s="115"/>
      <c r="L70" s="115"/>
    </row>
    <row r="71" spans="1:12" x14ac:dyDescent="0.55000000000000004">
      <c r="A71" s="93"/>
      <c r="B71" s="124">
        <v>8</v>
      </c>
      <c r="C71" s="53" t="b">
        <f t="shared" si="3"/>
        <v>0</v>
      </c>
      <c r="D71" s="54" t="b">
        <f>IF(OR($B71&lt;認可外保育施設等パラ!$F$4,$B71&gt;認可外保育施設等パラ!$F$5),"",認可外保育施設等パラ!E19)</f>
        <v>0</v>
      </c>
      <c r="E71" s="182" t="str">
        <f>IF(OR($C$18="",$C$18="生年月日を確認してください"),"",IF(OR($B61&lt;認可外保育施設等パラ!$F$4,$B61&gt;認可外保育施設等パラ!$F$5),"",IF(D71&lt;=C71,D71,C71)))</f>
        <v/>
      </c>
      <c r="F71" s="183"/>
      <c r="G71" s="93"/>
      <c r="H71" s="93"/>
      <c r="I71" s="93"/>
      <c r="J71" s="93"/>
      <c r="K71" s="115"/>
      <c r="L71" s="115"/>
    </row>
    <row r="72" spans="1:12" ht="18.5" thickBot="1" x14ac:dyDescent="0.6">
      <c r="A72" s="93"/>
      <c r="B72" s="125">
        <v>9</v>
      </c>
      <c r="C72" s="55" t="b">
        <f t="shared" si="3"/>
        <v>0</v>
      </c>
      <c r="D72" s="56" t="b">
        <f>IF(OR($B72&lt;認可外保育施設等パラ!$F$4,$B72&gt;認可外保育施設等パラ!$F$5),"",認可外保育施設等パラ!E20)</f>
        <v>0</v>
      </c>
      <c r="E72" s="184" t="str">
        <f>IF(OR($C$18="",$C$18="生年月日を確認してください"),"",IF(OR($B62&lt;認可外保育施設等パラ!$F$4,$B62&gt;認可外保育施設等パラ!$F$5),"",IF(D72&lt;=C72,D72,C72)))</f>
        <v/>
      </c>
      <c r="F72" s="185"/>
      <c r="G72" s="93"/>
      <c r="H72" s="93"/>
      <c r="I72" s="93"/>
      <c r="J72" s="93"/>
      <c r="K72" s="115"/>
      <c r="L72" s="115"/>
    </row>
    <row r="73" spans="1:12" ht="19" thickTop="1" thickBot="1" x14ac:dyDescent="0.6">
      <c r="A73" s="93"/>
      <c r="B73" s="57" t="s">
        <v>26</v>
      </c>
      <c r="C73" s="58">
        <f>SUM(C67:C72)</f>
        <v>0</v>
      </c>
      <c r="D73" s="59"/>
      <c r="E73" s="186">
        <f>SUM(E67:F72)</f>
        <v>0</v>
      </c>
      <c r="F73" s="187"/>
      <c r="G73" s="93"/>
      <c r="H73" s="93"/>
      <c r="I73" s="93"/>
      <c r="J73" s="93"/>
      <c r="K73" s="115"/>
      <c r="L73" s="115"/>
    </row>
    <row r="74" spans="1:12" ht="18.5" thickBot="1" x14ac:dyDescent="0.6">
      <c r="A74" s="93"/>
      <c r="B74" s="93"/>
      <c r="C74" s="93"/>
      <c r="D74" s="93"/>
      <c r="E74" s="93"/>
      <c r="F74" s="93"/>
      <c r="G74" s="93"/>
      <c r="H74" s="93"/>
      <c r="I74" s="93"/>
      <c r="J74" s="93"/>
      <c r="K74" s="115"/>
      <c r="L74" s="115"/>
    </row>
    <row r="75" spans="1:12" ht="21.5" thickBot="1" x14ac:dyDescent="0.6">
      <c r="A75" s="93"/>
      <c r="B75" s="60" t="s">
        <v>47</v>
      </c>
      <c r="C75" s="61">
        <f>E73</f>
        <v>0</v>
      </c>
      <c r="D75" s="113" t="str">
        <f>IF(認可外保育施設等パラ!F6="エラー","※【保護者入力欄】に入力漏れ又は入力誤りがございます。再度ご確認ください。","")</f>
        <v>※【保護者入力欄】に入力漏れ又は入力誤りがございます。再度ご確認ください。</v>
      </c>
      <c r="E75" s="93"/>
      <c r="F75" s="93"/>
      <c r="G75" s="93"/>
      <c r="H75" s="93"/>
      <c r="I75" s="93"/>
      <c r="J75" s="93"/>
      <c r="K75" s="115"/>
      <c r="L75" s="115"/>
    </row>
    <row r="76" spans="1:12" x14ac:dyDescent="0.55000000000000004">
      <c r="A76" s="93"/>
      <c r="B76" s="93"/>
      <c r="C76" s="93"/>
      <c r="D76" s="93"/>
      <c r="E76" s="93"/>
      <c r="F76" s="93"/>
      <c r="G76" s="93"/>
      <c r="H76" s="93"/>
      <c r="I76" s="93"/>
      <c r="J76" s="93"/>
      <c r="K76" s="115"/>
      <c r="L76" s="115"/>
    </row>
    <row r="77" spans="1:12" x14ac:dyDescent="0.55000000000000004">
      <c r="A77" s="93"/>
      <c r="B77" s="93" t="s">
        <v>48</v>
      </c>
      <c r="C77" s="93"/>
      <c r="D77" s="93"/>
      <c r="E77" s="93"/>
      <c r="F77" s="93"/>
      <c r="G77" s="93"/>
      <c r="H77" s="93"/>
      <c r="I77" s="93"/>
      <c r="J77" s="93"/>
      <c r="K77" s="115"/>
      <c r="L77" s="115"/>
    </row>
    <row r="78" spans="1:12" x14ac:dyDescent="0.55000000000000004">
      <c r="A78" s="93"/>
      <c r="B78" s="93" t="s">
        <v>49</v>
      </c>
      <c r="C78" s="93"/>
      <c r="D78" s="114"/>
      <c r="E78" s="93"/>
      <c r="F78" s="93"/>
      <c r="G78" s="93"/>
      <c r="H78" s="93"/>
      <c r="I78" s="93"/>
      <c r="J78" s="93"/>
      <c r="K78" s="115"/>
      <c r="L78" s="115"/>
    </row>
    <row r="79" spans="1:12" x14ac:dyDescent="0.55000000000000004">
      <c r="A79" s="93"/>
      <c r="B79" s="93" t="s">
        <v>50</v>
      </c>
      <c r="C79" s="93"/>
      <c r="D79" s="93"/>
      <c r="E79" s="93"/>
      <c r="F79" s="93"/>
      <c r="G79" s="93"/>
      <c r="H79" s="93"/>
      <c r="I79" s="93"/>
      <c r="J79" s="93"/>
      <c r="K79" s="115"/>
      <c r="L79" s="115"/>
    </row>
    <row r="80" spans="1:12" x14ac:dyDescent="0.55000000000000004">
      <c r="A80" s="93"/>
      <c r="B80" s="93"/>
      <c r="C80" s="93"/>
      <c r="D80" s="93"/>
      <c r="E80" s="93"/>
      <c r="F80" s="93"/>
      <c r="G80" s="93"/>
      <c r="H80" s="93"/>
      <c r="I80" s="93"/>
      <c r="J80" s="93"/>
      <c r="K80" s="115"/>
      <c r="L80" s="115"/>
    </row>
    <row r="81" spans="1:12" x14ac:dyDescent="0.55000000000000004">
      <c r="A81" s="93"/>
      <c r="B81" s="93"/>
      <c r="C81" s="93"/>
      <c r="D81" s="93"/>
      <c r="E81" s="93"/>
      <c r="F81" s="93"/>
      <c r="G81" s="93"/>
      <c r="H81" s="93"/>
      <c r="I81" s="93"/>
      <c r="J81" s="93"/>
      <c r="K81" s="115"/>
      <c r="L81" s="115"/>
    </row>
    <row r="82" spans="1:12" hidden="1" x14ac:dyDescent="0.55000000000000004">
      <c r="A82" s="93"/>
      <c r="B82" s="93"/>
      <c r="C82" s="93"/>
      <c r="D82" s="93"/>
      <c r="E82" s="93"/>
      <c r="F82" s="93"/>
      <c r="G82" s="93"/>
      <c r="H82" s="93"/>
      <c r="I82" s="93"/>
      <c r="J82" s="93"/>
      <c r="K82" s="115"/>
      <c r="L82" s="115"/>
    </row>
    <row r="83" spans="1:12" hidden="1" x14ac:dyDescent="0.55000000000000004">
      <c r="A83" s="93"/>
      <c r="B83" s="93"/>
      <c r="C83" s="93"/>
      <c r="D83" s="93"/>
      <c r="E83" s="93"/>
      <c r="F83" s="93"/>
      <c r="G83" s="93"/>
      <c r="H83" s="93"/>
      <c r="I83" s="93"/>
      <c r="J83" s="93"/>
      <c r="K83" s="115"/>
      <c r="L83" s="115"/>
    </row>
    <row r="84" spans="1:12" hidden="1" x14ac:dyDescent="0.55000000000000004">
      <c r="A84" s="93"/>
      <c r="B84" s="93"/>
      <c r="C84" s="93"/>
      <c r="D84" s="93"/>
      <c r="E84" s="93"/>
      <c r="F84" s="93"/>
      <c r="G84" s="93"/>
      <c r="H84" s="93"/>
      <c r="I84" s="93"/>
      <c r="J84" s="93"/>
      <c r="K84" s="115"/>
      <c r="L84" s="115"/>
    </row>
    <row r="85" spans="1:12" hidden="1" x14ac:dyDescent="0.55000000000000004">
      <c r="A85" s="93"/>
      <c r="B85" s="93"/>
      <c r="C85" s="93"/>
      <c r="D85" s="93"/>
      <c r="E85" s="93"/>
      <c r="F85" s="93"/>
      <c r="G85" s="93"/>
      <c r="H85" s="93"/>
      <c r="I85" s="93"/>
      <c r="J85" s="93"/>
      <c r="K85" s="115"/>
      <c r="L85" s="115"/>
    </row>
    <row r="86" spans="1:12" hidden="1" x14ac:dyDescent="0.55000000000000004">
      <c r="A86" s="93"/>
      <c r="B86" s="93"/>
      <c r="C86" s="93"/>
      <c r="D86" s="93"/>
      <c r="E86" s="93"/>
      <c r="F86" s="93"/>
      <c r="G86" s="93"/>
      <c r="H86" s="93"/>
      <c r="I86" s="93"/>
      <c r="J86" s="93"/>
      <c r="K86" s="115"/>
      <c r="L86" s="115"/>
    </row>
    <row r="87" spans="1:12" hidden="1" x14ac:dyDescent="0.55000000000000004">
      <c r="A87" s="93"/>
      <c r="B87" s="93"/>
      <c r="C87" s="93"/>
      <c r="D87" s="93"/>
      <c r="E87" s="93"/>
      <c r="F87" s="93"/>
      <c r="G87" s="93"/>
      <c r="H87" s="93"/>
      <c r="I87" s="93"/>
      <c r="J87" s="93"/>
      <c r="K87" s="115"/>
      <c r="L87" s="115"/>
    </row>
    <row r="88" spans="1:12" hidden="1" x14ac:dyDescent="0.55000000000000004">
      <c r="A88" s="93"/>
      <c r="B88" s="93"/>
      <c r="C88" s="93"/>
      <c r="D88" s="93"/>
      <c r="E88" s="93"/>
      <c r="F88" s="93"/>
      <c r="G88" s="93"/>
      <c r="H88" s="93"/>
      <c r="I88" s="93"/>
      <c r="J88" s="93"/>
      <c r="K88" s="115"/>
      <c r="L88" s="115"/>
    </row>
    <row r="89" spans="1:12" hidden="1" x14ac:dyDescent="0.55000000000000004">
      <c r="A89" s="93"/>
      <c r="B89" s="93"/>
      <c r="C89" s="93"/>
      <c r="D89" s="93"/>
      <c r="E89" s="93"/>
      <c r="F89" s="93"/>
      <c r="G89" s="93"/>
      <c r="H89" s="93"/>
      <c r="I89" s="93"/>
      <c r="J89" s="93"/>
      <c r="K89" s="115"/>
      <c r="L89" s="115"/>
    </row>
    <row r="90" spans="1:12" hidden="1" x14ac:dyDescent="0.55000000000000004">
      <c r="A90" s="93"/>
      <c r="B90" s="93"/>
      <c r="C90" s="93"/>
      <c r="D90" s="93"/>
      <c r="E90" s="93"/>
      <c r="F90" s="93"/>
      <c r="G90" s="93"/>
      <c r="H90" s="93"/>
      <c r="I90" s="93"/>
      <c r="J90" s="93"/>
      <c r="K90" s="115"/>
      <c r="L90" s="115"/>
    </row>
    <row r="91" spans="1:12" hidden="1" x14ac:dyDescent="0.55000000000000004">
      <c r="A91" s="93"/>
      <c r="B91" s="93"/>
      <c r="C91" s="93"/>
      <c r="D91" s="93"/>
      <c r="E91" s="93"/>
      <c r="F91" s="93"/>
      <c r="G91" s="93"/>
      <c r="H91" s="93"/>
      <c r="I91" s="93"/>
      <c r="J91" s="93"/>
      <c r="K91" s="115"/>
      <c r="L91" s="115"/>
    </row>
    <row r="92" spans="1:12" hidden="1" x14ac:dyDescent="0.55000000000000004">
      <c r="A92" s="93"/>
      <c r="B92" s="93"/>
      <c r="C92" s="93"/>
      <c r="D92" s="93"/>
      <c r="E92" s="93"/>
      <c r="F92" s="93"/>
      <c r="G92" s="93"/>
      <c r="H92" s="93"/>
      <c r="I92" s="93"/>
      <c r="J92" s="93"/>
      <c r="K92" s="115"/>
      <c r="L92" s="115"/>
    </row>
  </sheetData>
  <sheetProtection algorithmName="SHA-512" hashValue="YLtRhq/TlJrYg8/VS2YOeJx0ZxGJJLbPaQV32ulmndxofZ3svbW99J1u7ZpOzpJaq7apCwyY35tXfrjw8IWQcg==" saltValue="sL+aa809PGxTMQL8/dxnmw==" spinCount="100000" sheet="1" selectLockedCells="1"/>
  <mergeCells count="59">
    <mergeCell ref="C22:D22"/>
    <mergeCell ref="E71:F71"/>
    <mergeCell ref="E72:F72"/>
    <mergeCell ref="E73:F73"/>
    <mergeCell ref="E63:F63"/>
    <mergeCell ref="E66:F66"/>
    <mergeCell ref="E67:F67"/>
    <mergeCell ref="E68:F68"/>
    <mergeCell ref="E69:F69"/>
    <mergeCell ref="E70:F70"/>
    <mergeCell ref="E62:F62"/>
    <mergeCell ref="E50:F50"/>
    <mergeCell ref="E51:F51"/>
    <mergeCell ref="B53:C53"/>
    <mergeCell ref="B54:B56"/>
    <mergeCell ref="C54:H54"/>
    <mergeCell ref="E57:F57"/>
    <mergeCell ref="E58:F58"/>
    <mergeCell ref="E59:F59"/>
    <mergeCell ref="E60:F60"/>
    <mergeCell ref="E61:F61"/>
    <mergeCell ref="I54:I56"/>
    <mergeCell ref="E55:F55"/>
    <mergeCell ref="E56:F56"/>
    <mergeCell ref="E44:F44"/>
    <mergeCell ref="E45:F45"/>
    <mergeCell ref="E46:F46"/>
    <mergeCell ref="E47:F47"/>
    <mergeCell ref="E48:F48"/>
    <mergeCell ref="E49:F49"/>
    <mergeCell ref="B41:B43"/>
    <mergeCell ref="E41:F41"/>
    <mergeCell ref="C42:C43"/>
    <mergeCell ref="D42:D43"/>
    <mergeCell ref="E42:F43"/>
    <mergeCell ref="E24:F24"/>
    <mergeCell ref="C26:D26"/>
    <mergeCell ref="C27:D27"/>
    <mergeCell ref="C28:D28"/>
    <mergeCell ref="G42:G43"/>
    <mergeCell ref="C30:D30"/>
    <mergeCell ref="C31:D31"/>
    <mergeCell ref="C32:D32"/>
    <mergeCell ref="C33:D33"/>
    <mergeCell ref="C34:D34"/>
    <mergeCell ref="E40:F40"/>
    <mergeCell ref="C29:D29"/>
    <mergeCell ref="C21:D21"/>
    <mergeCell ref="C15:D15"/>
    <mergeCell ref="B1:J1"/>
    <mergeCell ref="B10:C10"/>
    <mergeCell ref="C12:D12"/>
    <mergeCell ref="C13:D13"/>
    <mergeCell ref="C14:D14"/>
    <mergeCell ref="C16:D16"/>
    <mergeCell ref="C17:D17"/>
    <mergeCell ref="C18:D18"/>
    <mergeCell ref="C19:D19"/>
    <mergeCell ref="C20:D20"/>
  </mergeCells>
  <phoneticPr fontId="2"/>
  <conditionalFormatting sqref="C22:D22">
    <cfRule type="expression" dxfId="15" priority="5">
      <formula>C21="転出なし"</formula>
    </cfRule>
  </conditionalFormatting>
  <conditionalFormatting sqref="C14:D22 C75">
    <cfRule type="expression" dxfId="14" priority="4">
      <formula>NOT($E$13="")</formula>
    </cfRule>
  </conditionalFormatting>
  <conditionalFormatting sqref="C18:D18">
    <cfRule type="expression" dxfId="13" priority="3">
      <formula>$C$18="生年月日を確認してください"</formula>
    </cfRule>
  </conditionalFormatting>
  <conditionalFormatting sqref="C26:D26">
    <cfRule type="expression" dxfId="12" priority="2">
      <formula>NOT($E$26="")</formula>
    </cfRule>
  </conditionalFormatting>
  <conditionalFormatting sqref="C42:G43 C45:G51 D56:H62">
    <cfRule type="expression" dxfId="11" priority="1">
      <formula>$C$13="認可外保育施設等の併用なし"</formula>
    </cfRule>
  </conditionalFormatting>
  <conditionalFormatting sqref="C42">
    <cfRule type="expression" dxfId="10" priority="9">
      <formula>NOT($C$40="")</formula>
    </cfRule>
  </conditionalFormatting>
  <conditionalFormatting sqref="D42">
    <cfRule type="expression" dxfId="9" priority="10">
      <formula>NOT($D$40="")</formula>
    </cfRule>
  </conditionalFormatting>
  <conditionalFormatting sqref="E42">
    <cfRule type="expression" dxfId="8" priority="11">
      <formula>NOT($E$40="")</formula>
    </cfRule>
  </conditionalFormatting>
  <conditionalFormatting sqref="G42">
    <cfRule type="expression" dxfId="7" priority="12">
      <formula>NOT($G$40="")</formula>
    </cfRule>
  </conditionalFormatting>
  <dataValidations count="7">
    <dataValidation type="date" allowBlank="1" showInputMessage="1" showErrorMessage="1" errorTitle="エラー" error="2026/4/2～2027/3/31までに転出または転出予定の場合はその転出（予定）日を入力してください。_x000a_それ以外は未入力でお願いします。" sqref="C22:D22" xr:uid="{00000000-0002-0000-0000-000000000000}">
      <formula1>46114</formula1>
      <formula2>46478</formula2>
    </dataValidation>
    <dataValidation type="list" allowBlank="1" showInputMessage="1" showErrorMessage="1" sqref="C13:D13" xr:uid="{00000000-0002-0000-0000-000001000000}">
      <formula1>"認可外保育施設等の併用あり,認可外保育施設等の併用なし"</formula1>
    </dataValidation>
    <dataValidation type="list" allowBlank="1" showInputMessage="1" showErrorMessage="1" sqref="C12:D12" xr:uid="{00000000-0002-0000-0000-000002000000}">
      <formula1>"認可外保育施設,一時預かり,病児保育,ファミリーサポートセンター"</formula1>
    </dataValidation>
    <dataValidation type="date" allowBlank="1" showInputMessage="1" showErrorMessage="1" errorTitle="エラー" error="2026/4/2～2027/3/31までに認定を終了した場合はその日を入力してください。_x000a_それ以外は未入力でお願いします。" sqref="C20:D20" xr:uid="{00000000-0002-0000-0000-000003000000}">
      <formula1>46114</formula1>
      <formula2>46477</formula2>
    </dataValidation>
    <dataValidation type="date" operator="greaterThanOrEqual" allowBlank="1" showInputMessage="1" showErrorMessage="1" errorTitle="エラー" error="2025/4/2以降に松戸市で認定を受けた場合は、その認定開始日を入力してください。_x000a_それ以外は「2025/4/1」を入力してください。" sqref="C19:D19" xr:uid="{00000000-0002-0000-0000-000004000000}">
      <formula1>45748</formula1>
    </dataValidation>
    <dataValidation imeMode="fullKatakana" allowBlank="1" showInputMessage="1" showErrorMessage="1" sqref="C16:D16" xr:uid="{00000000-0002-0000-0000-000005000000}"/>
    <dataValidation type="list" allowBlank="1" showInputMessage="1" showErrorMessage="1" sqref="C21:D21" xr:uid="{00000000-0002-0000-0000-000006000000}">
      <formula1>"転出なし,転出あり"</formula1>
    </dataValidation>
  </dataValidations>
  <printOptions horizontalCentered="1"/>
  <pageMargins left="0.19685039370078741" right="0.19685039370078741" top="0.39370078740157483" bottom="0.39370078740157483" header="0.31496062992125984" footer="0.31496062992125984"/>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6" id="{2DCD38E1-4443-4E72-B7B8-65303806A467}">
            <xm:f>$B28&gt;認可外保育施設等パラ!$F$5</xm:f>
            <x14:dxf>
              <fill>
                <patternFill>
                  <bgColor theme="1" tint="0.499984740745262"/>
                </patternFill>
              </fill>
            </x14:dxf>
          </x14:cfRule>
          <x14:cfRule type="expression" priority="7" id="{189D72C2-0522-480E-A873-790749970B09}">
            <xm:f>$B28&lt;認可外保育施設等パラ!$F$4</xm:f>
            <x14:dxf>
              <fill>
                <patternFill>
                  <bgColor theme="1" tint="0.499984740745262"/>
                </patternFill>
              </fill>
            </x14:dxf>
          </x14:cfRule>
          <xm:sqref>C28:C33 C67:F72 C57:I62 C45:G50</xm:sqref>
        </x14:conditionalFormatting>
        <x14:conditionalFormatting xmlns:xm="http://schemas.microsoft.com/office/excel/2006/main">
          <x14:cfRule type="expression" priority="8" id="{327981CE-E453-4090-8E6F-6F7CED8DB835}">
            <xm:f>認可外保育施設等パラ!$F$6="エラー"</xm:f>
            <x14:dxf>
              <fill>
                <patternFill patternType="darkUp"/>
              </fill>
            </x14:dxf>
          </x14:cfRule>
          <xm:sqref>C75</xm:sqref>
        </x14:conditionalFormatting>
        <x14:conditionalFormatting xmlns:xm="http://schemas.microsoft.com/office/excel/2006/main">
          <x14:cfRule type="expression" priority="13" id="{EF8A4BD9-C3E9-4EF5-A1FB-B7074350B126}">
            <xm:f>#REF!&gt;認可外保育施設等パラ!$F$5</xm:f>
            <x14:dxf>
              <fill>
                <patternFill>
                  <bgColor theme="1" tint="0.499984740745262"/>
                </patternFill>
              </fill>
            </x14:dxf>
          </x14:cfRule>
          <xm:sqref>C45:D50</xm:sqref>
        </x14:conditionalFormatting>
        <x14:conditionalFormatting xmlns:xm="http://schemas.microsoft.com/office/excel/2006/main">
          <x14:cfRule type="expression" priority="14" id="{939D13CD-6B2F-4AD3-BF33-14FABC88DA1D}">
            <xm:f>#REF!&lt;認可外保育施設等パラ!$F$4</xm:f>
            <x14:dxf>
              <fill>
                <patternFill>
                  <bgColor theme="1" tint="0.499984740745262"/>
                </patternFill>
              </fill>
            </x14:dxf>
          </x14:cfRule>
          <xm:sqref>C45:D50</xm:sqref>
        </x14:conditionalFormatting>
        <x14:conditionalFormatting xmlns:xm="http://schemas.microsoft.com/office/excel/2006/main">
          <x14:cfRule type="expression" priority="15" id="{B68C5D9C-1A53-4BF7-A8C7-7E56725985B7}">
            <xm:f>#REF!&gt;認可外保育施設等パラ!$F$5</xm:f>
            <x14:dxf>
              <fill>
                <patternFill>
                  <bgColor theme="1" tint="0.499984740745262"/>
                </patternFill>
              </fill>
            </x14:dxf>
          </x14:cfRule>
          <xm:sqref>E45:E50 G45:G50</xm:sqref>
        </x14:conditionalFormatting>
        <x14:conditionalFormatting xmlns:xm="http://schemas.microsoft.com/office/excel/2006/main">
          <x14:cfRule type="expression" priority="16" id="{F059E38E-D592-412F-A3DC-74ED8BD20D80}">
            <xm:f>#REF!&lt;認可外保育施設等パラ!$F$4</xm:f>
            <x14:dxf>
              <fill>
                <patternFill>
                  <bgColor theme="1" tint="0.499984740745262"/>
                </patternFill>
              </fill>
            </x14:dxf>
          </x14:cfRule>
          <xm:sqref>E45:E50 G45:G50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20"/>
  <sheetViews>
    <sheetView workbookViewId="0">
      <selection activeCell="L14" sqref="L14"/>
    </sheetView>
  </sheetViews>
  <sheetFormatPr defaultColWidth="9" defaultRowHeight="18" x14ac:dyDescent="0.55000000000000004"/>
  <cols>
    <col min="1" max="4" width="9" style="62" customWidth="1"/>
    <col min="5" max="5" width="17.5" style="62" customWidth="1"/>
    <col min="6" max="8" width="11.58203125" style="62" customWidth="1"/>
    <col min="9" max="10" width="11.5" style="62" customWidth="1"/>
    <col min="11" max="11" width="9" style="62" customWidth="1"/>
    <col min="12" max="12" width="15.75" style="62" customWidth="1"/>
    <col min="13" max="18" width="9" style="62" customWidth="1"/>
    <col min="19" max="16384" width="9" style="64"/>
  </cols>
  <sheetData>
    <row r="1" spans="1:18" x14ac:dyDescent="0.55000000000000004">
      <c r="E1" s="63" t="s">
        <v>51</v>
      </c>
      <c r="F1" s="63"/>
    </row>
    <row r="2" spans="1:18" x14ac:dyDescent="0.55000000000000004">
      <c r="E2" s="62" t="s">
        <v>52</v>
      </c>
      <c r="F2" s="65">
        <v>46113</v>
      </c>
      <c r="G2" s="66"/>
      <c r="H2" s="66"/>
    </row>
    <row r="3" spans="1:18" x14ac:dyDescent="0.55000000000000004">
      <c r="E3" s="62" t="s">
        <v>53</v>
      </c>
      <c r="F3" s="67">
        <f>IF(ISERROR(DATEDIF(認可外保育施設等!C17,"2026/4/1","y")),IF(ISNUMBER(認可外保育施設等!C17),"0歳児",""),DATEDIF(認可外保育施設等!C17,"2026/4/1","y"))</f>
        <v>126</v>
      </c>
      <c r="G3" s="63" t="s">
        <v>54</v>
      </c>
      <c r="H3" s="63"/>
      <c r="I3" s="63"/>
      <c r="J3" s="63"/>
      <c r="K3" s="63"/>
    </row>
    <row r="4" spans="1:18" x14ac:dyDescent="0.55000000000000004">
      <c r="E4" s="62" t="s">
        <v>55</v>
      </c>
      <c r="F4" s="68">
        <f>IF(認可外保育施設等!C19="","",IF(OR(MONTH(認可外保育施設等!C19)=1,MONTH(認可外保育施設等!C19)=2,MONTH(認可外保育施設等!C19)=3),MONTH(認可外保育施設等!C19)+12,MONTH(認可外保育施設等!C19)))</f>
        <v>4</v>
      </c>
      <c r="G4" s="69"/>
      <c r="H4" s="69"/>
    </row>
    <row r="5" spans="1:18" x14ac:dyDescent="0.55000000000000004">
      <c r="E5" s="62" t="s">
        <v>56</v>
      </c>
      <c r="F5" s="70">
        <f>IF(L13="","",IF(OR(MONTH(L13)=1,MONTH(L13)=2,MONTH(L13)=3),MONTH(L13)+12,MONTH(L13)))</f>
        <v>15</v>
      </c>
    </row>
    <row r="6" spans="1:18" x14ac:dyDescent="0.55000000000000004">
      <c r="E6" s="62" t="s">
        <v>57</v>
      </c>
      <c r="F6" s="62" t="str">
        <f>IF(OR(NOT(認可外保育施設等!B23=""),NOT(認可外保育施設等!E26=""),NOT(認可外保育施設等!C40=""),NOT(認可外保育施設等!D40=""),NOT(認可外保育施設等!E40=""),NOT(認可外保育施設等!G40="")),"エラー","")</f>
        <v>エラー</v>
      </c>
    </row>
    <row r="8" spans="1:18" x14ac:dyDescent="0.55000000000000004">
      <c r="A8" s="71"/>
    </row>
    <row r="9" spans="1:18" x14ac:dyDescent="0.55000000000000004">
      <c r="A9" s="71"/>
      <c r="H9" s="72"/>
      <c r="I9" s="73"/>
      <c r="L9" s="73"/>
    </row>
    <row r="10" spans="1:18" x14ac:dyDescent="0.55000000000000004">
      <c r="A10" s="71"/>
      <c r="H10" s="72"/>
      <c r="I10" s="72"/>
      <c r="J10" s="73"/>
      <c r="L10" s="73"/>
    </row>
    <row r="11" spans="1:18" ht="18.5" thickBot="1" x14ac:dyDescent="0.6">
      <c r="I11" s="72"/>
      <c r="L11" s="73"/>
    </row>
    <row r="12" spans="1:18" x14ac:dyDescent="0.55000000000000004">
      <c r="L12" s="74" t="s">
        <v>58</v>
      </c>
    </row>
    <row r="13" spans="1:18" ht="18.5" thickBot="1" x14ac:dyDescent="0.6">
      <c r="A13" s="75" t="s">
        <v>59</v>
      </c>
      <c r="B13" s="63"/>
      <c r="C13" s="63"/>
      <c r="D13" s="63"/>
      <c r="L13" s="76">
        <f>IF(AND(認可外保育施設等!C20="",認可外保育施設等!C22=""),DATEVALUE("2027/3/31"),IF(AND(認可外保育施設等!C20="",NOT(認可外保育施設等!C22="")),認可外保育施設等!C22-1,IF(AND(NOT(認可外保育施設等!C20=""),認可外保育施設等!C22=""),認可外保育施設等!C20,IF(認可外保育施設等!C20&lt;認可外保育施設等!C22,認可外保育施設等!C20,IF(認可外保育施設等!C20&gt;認可外保育施設等!C22,認可外保育施設等!C22-1,IF(認可外保育施設等!C20=認可外保育施設等!C22,認可外保育施設等!C22-1))))))</f>
        <v>46477</v>
      </c>
      <c r="M13" s="63" t="s">
        <v>60</v>
      </c>
      <c r="N13" s="63"/>
      <c r="O13" s="63"/>
      <c r="P13" s="63"/>
      <c r="Q13" s="63"/>
      <c r="R13" s="63"/>
    </row>
    <row r="14" spans="1:18" x14ac:dyDescent="0.55000000000000004">
      <c r="A14" s="77" t="s">
        <v>61</v>
      </c>
      <c r="B14" s="78" t="s">
        <v>62</v>
      </c>
      <c r="C14" s="79" t="s">
        <v>63</v>
      </c>
      <c r="D14" s="80" t="s">
        <v>64</v>
      </c>
      <c r="E14" s="81" t="s">
        <v>65</v>
      </c>
      <c r="F14" s="80" t="s">
        <v>66</v>
      </c>
      <c r="G14" s="78" t="s">
        <v>67</v>
      </c>
      <c r="H14" s="78" t="s">
        <v>68</v>
      </c>
      <c r="I14" s="78" t="s">
        <v>69</v>
      </c>
      <c r="J14" s="79" t="s">
        <v>70</v>
      </c>
      <c r="K14" s="79" t="s">
        <v>71</v>
      </c>
      <c r="L14" s="82" t="s">
        <v>72</v>
      </c>
    </row>
    <row r="15" spans="1:18" x14ac:dyDescent="0.55000000000000004">
      <c r="A15" s="83">
        <v>31</v>
      </c>
      <c r="B15" s="84">
        <f t="shared" ref="B15:B20" si="0">I15</f>
        <v>0</v>
      </c>
      <c r="C15" s="84">
        <f t="shared" ref="C15:C20" si="1">L15</f>
        <v>0</v>
      </c>
      <c r="D15" s="84">
        <f t="shared" ref="D15:D20" si="2">A15-B15-C15</f>
        <v>31</v>
      </c>
      <c r="E15" s="84" t="b">
        <f>IF(AND(A15=D15,認可外保育施設等!$C$18="２号"),37000,IF(AND(NOT(A15=D15),認可外保育施設等!$C$18="２号"),ROUNDDOWN(37000*D15/A15,0),IF(AND(A15=D15,認可外保育施設等!$C$18="３号"),42000,IF(AND(NOT(A15=D15),認可外保育施設等!$C$18="３号"),ROUNDDOWN(42000*D15/A15,0)))))</f>
        <v>0</v>
      </c>
      <c r="F15" s="85">
        <v>46113</v>
      </c>
      <c r="G15" s="86">
        <f t="shared" ref="G15:G20" si="3">MONTH(F15)</f>
        <v>4</v>
      </c>
      <c r="H15" s="86">
        <f>MONTH(認可外保育施設等!$C$19)</f>
        <v>4</v>
      </c>
      <c r="I15" s="86">
        <f>IF(G15=H15,DATEDIF(F15,認可外保育施設等!$C$19,"d"),0)</f>
        <v>0</v>
      </c>
      <c r="J15" s="85">
        <v>46142</v>
      </c>
      <c r="K15" s="86">
        <f t="shared" ref="K15:K20" si="4">MONTH($L$13)</f>
        <v>3</v>
      </c>
      <c r="L15" s="87">
        <f t="shared" ref="L15:L20" si="5">IF(G15=K15,DATEDIF($L$13,J15,"d"),0)</f>
        <v>0</v>
      </c>
    </row>
    <row r="16" spans="1:18" x14ac:dyDescent="0.55000000000000004">
      <c r="A16" s="83">
        <v>30</v>
      </c>
      <c r="B16" s="84">
        <f t="shared" si="0"/>
        <v>0</v>
      </c>
      <c r="C16" s="84">
        <f t="shared" si="1"/>
        <v>0</v>
      </c>
      <c r="D16" s="84">
        <f t="shared" si="2"/>
        <v>30</v>
      </c>
      <c r="E16" s="84" t="b">
        <f>IF(AND(A16=D16,認可外保育施設等!$C$18="２号"),37000,IF(AND(NOT(A16=D16),認可外保育施設等!$C$18="２号"),ROUNDDOWN(37000*D16/A16,0),IF(AND(A16=D16,認可外保育施設等!$C$18="３号"),42000,IF(AND(NOT(A16=D16),認可外保育施設等!$C$18="３号"),ROUNDDOWN(42000*D16/A16,0)))))</f>
        <v>0</v>
      </c>
      <c r="F16" s="85">
        <v>46143</v>
      </c>
      <c r="G16" s="86">
        <f t="shared" si="3"/>
        <v>5</v>
      </c>
      <c r="H16" s="86">
        <f>MONTH(認可外保育施設等!$C$19)</f>
        <v>4</v>
      </c>
      <c r="I16" s="84">
        <f>IF(G16=H16,DATEDIF(F16,認可外保育施設等!$C$19,"d"),0)</f>
        <v>0</v>
      </c>
      <c r="J16" s="85">
        <v>46173</v>
      </c>
      <c r="K16" s="86">
        <f t="shared" si="4"/>
        <v>3</v>
      </c>
      <c r="L16" s="87">
        <f t="shared" si="5"/>
        <v>0</v>
      </c>
    </row>
    <row r="17" spans="1:12" s="62" customFormat="1" ht="17.5" x14ac:dyDescent="0.55000000000000004">
      <c r="A17" s="83">
        <v>31</v>
      </c>
      <c r="B17" s="84">
        <f t="shared" si="0"/>
        <v>0</v>
      </c>
      <c r="C17" s="84">
        <f t="shared" si="1"/>
        <v>0</v>
      </c>
      <c r="D17" s="84">
        <f t="shared" si="2"/>
        <v>31</v>
      </c>
      <c r="E17" s="84" t="b">
        <f>IF(AND(A17=D17,認可外保育施設等!$C$18="２号"),37000,IF(AND(NOT(A17=D17),認可外保育施設等!$C$18="２号"),ROUNDDOWN(37000*D17/A17,0),IF(AND(A17=D17,認可外保育施設等!$C$18="３号"),42000,IF(AND(NOT(A17=D17),認可外保育施設等!$C$18="３号"),ROUNDDOWN(42000*D17/A17,0)))))</f>
        <v>0</v>
      </c>
      <c r="F17" s="85">
        <v>46174</v>
      </c>
      <c r="G17" s="86">
        <f t="shared" si="3"/>
        <v>6</v>
      </c>
      <c r="H17" s="86">
        <f>MONTH(認可外保育施設等!$C$19)</f>
        <v>4</v>
      </c>
      <c r="I17" s="84">
        <f>IF(G17=H17,DATEDIF(F17,認可外保育施設等!$C$19,"d"),0)</f>
        <v>0</v>
      </c>
      <c r="J17" s="85">
        <v>46203</v>
      </c>
      <c r="K17" s="86">
        <f t="shared" si="4"/>
        <v>3</v>
      </c>
      <c r="L17" s="87">
        <f t="shared" si="5"/>
        <v>0</v>
      </c>
    </row>
    <row r="18" spans="1:12" s="62" customFormat="1" ht="17.5" x14ac:dyDescent="0.55000000000000004">
      <c r="A18" s="83">
        <v>31</v>
      </c>
      <c r="B18" s="84">
        <f t="shared" si="0"/>
        <v>0</v>
      </c>
      <c r="C18" s="84">
        <f t="shared" si="1"/>
        <v>0</v>
      </c>
      <c r="D18" s="84">
        <f t="shared" si="2"/>
        <v>31</v>
      </c>
      <c r="E18" s="84" t="b">
        <f>IF(AND(A18=D18,認可外保育施設等!$C$18="２号"),37000,IF(AND(NOT(A18=D18),認可外保育施設等!$C$18="２号"),ROUNDDOWN(37000*D18/A18,0),IF(AND(A18=D18,認可外保育施設等!$C$18="３号"),42000,IF(AND(NOT(A18=D18),認可外保育施設等!$C$18="３号"),ROUNDDOWN(42000*D18/A18,0)))))</f>
        <v>0</v>
      </c>
      <c r="F18" s="85">
        <v>46204</v>
      </c>
      <c r="G18" s="86">
        <f t="shared" si="3"/>
        <v>7</v>
      </c>
      <c r="H18" s="86">
        <f>MONTH(認可外保育施設等!$C$19)</f>
        <v>4</v>
      </c>
      <c r="I18" s="84">
        <f>IF(G18=H18,DATEDIF(F18,認可外保育施設等!$C$19,"d"),0)</f>
        <v>0</v>
      </c>
      <c r="J18" s="85">
        <v>46234</v>
      </c>
      <c r="K18" s="86">
        <f t="shared" si="4"/>
        <v>3</v>
      </c>
      <c r="L18" s="87">
        <f t="shared" si="5"/>
        <v>0</v>
      </c>
    </row>
    <row r="19" spans="1:12" s="62" customFormat="1" ht="17.5" x14ac:dyDescent="0.55000000000000004">
      <c r="A19" s="83">
        <v>28</v>
      </c>
      <c r="B19" s="84">
        <f t="shared" si="0"/>
        <v>0</v>
      </c>
      <c r="C19" s="84">
        <f t="shared" si="1"/>
        <v>0</v>
      </c>
      <c r="D19" s="84">
        <f t="shared" si="2"/>
        <v>28</v>
      </c>
      <c r="E19" s="84" t="b">
        <f>IF(AND(A19=D19,認可外保育施設等!$C$18="２号"),37000,IF(AND(NOT(A19=D19),認可外保育施設等!$C$18="２号"),ROUNDDOWN(37000*D19/A19,0),IF(AND(A19=D19,認可外保育施設等!$C$18="３号"),42000,IF(AND(NOT(A19=D19),認可外保育施設等!$C$18="３号"),ROUNDDOWN(42000*D19/A19,0)))))</f>
        <v>0</v>
      </c>
      <c r="F19" s="85">
        <v>46235</v>
      </c>
      <c r="G19" s="86">
        <f t="shared" si="3"/>
        <v>8</v>
      </c>
      <c r="H19" s="86">
        <f>MONTH(認可外保育施設等!$C$19)</f>
        <v>4</v>
      </c>
      <c r="I19" s="84">
        <f>IF(G19=H19,DATEDIF(F19,認可外保育施設等!$C$19,"d"),0)</f>
        <v>0</v>
      </c>
      <c r="J19" s="85">
        <v>46265</v>
      </c>
      <c r="K19" s="86">
        <f t="shared" si="4"/>
        <v>3</v>
      </c>
      <c r="L19" s="87">
        <f t="shared" si="5"/>
        <v>0</v>
      </c>
    </row>
    <row r="20" spans="1:12" s="62" customFormat="1" thickBot="1" x14ac:dyDescent="0.6">
      <c r="A20" s="88">
        <v>31</v>
      </c>
      <c r="B20" s="89">
        <f t="shared" si="0"/>
        <v>0</v>
      </c>
      <c r="C20" s="89">
        <f t="shared" si="1"/>
        <v>0</v>
      </c>
      <c r="D20" s="89">
        <f t="shared" si="2"/>
        <v>31</v>
      </c>
      <c r="E20" s="89" t="b">
        <f>IF(AND(A20=D20,認可外保育施設等!$C$18="２号"),37000,IF(AND(NOT(A20=D20),認可外保育施設等!$C$18="２号"),ROUNDDOWN(37000*D20/A20,0),IF(AND(A20=D20,認可外保育施設等!$C$18="３号"),42000,IF(AND(NOT(A20=D20),認可外保育施設等!$C$18="３号"),ROUNDDOWN(42000*D20/A20,0)))))</f>
        <v>0</v>
      </c>
      <c r="F20" s="90">
        <v>46266</v>
      </c>
      <c r="G20" s="91">
        <f t="shared" si="3"/>
        <v>9</v>
      </c>
      <c r="H20" s="91">
        <f>MONTH(認可外保育施設等!$C$19)</f>
        <v>4</v>
      </c>
      <c r="I20" s="89">
        <f>IF(G20=H20,DATEDIF(F20,認可外保育施設等!$C$19,"d"),0)</f>
        <v>0</v>
      </c>
      <c r="J20" s="90">
        <v>46295</v>
      </c>
      <c r="K20" s="91">
        <f t="shared" si="4"/>
        <v>3</v>
      </c>
      <c r="L20" s="92">
        <f t="shared" si="5"/>
        <v>0</v>
      </c>
    </row>
  </sheetData>
  <sheetProtection algorithmName="SHA-512" hashValue="W0ZazJwnTLdAe1gFPnpIxM7QM6pCz69zuGVQAl0Tg0gTAk07uEBGZGTJiNGogO0ZNUsvl+iostUC2erdKxW4PA==" saltValue="9hgq5geqbqB7Gg5DUWSssQ==" spinCount="100000" sheet="1" selectLockedCell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認可外保育施設等</vt:lpstr>
      <vt:lpstr>認可外保育施設等パラ</vt:lpstr>
      <vt:lpstr>認可外保育施設等!Print_Area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modified xsi:type="dcterms:W3CDTF">2026-07-03T08:15:37Z</dcterms:modified>
</cp:coreProperties>
</file>