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6_経営支援班\15   デジタル化チャレンジ補助金\★要綱・要領・リーフレット\3 申請書等\R6\新\"/>
    </mc:Choice>
  </mc:AlternateContent>
  <bookViews>
    <workbookView xWindow="0" yWindow="0" windowWidth="28800" windowHeight="12360"/>
  </bookViews>
  <sheets>
    <sheet name="Sheet1" sheetId="1" r:id="rId1"/>
  </sheets>
  <definedNames>
    <definedName name="_xlnm.Print_Area" localSheetId="0">Sheet1!$A$1:$K$36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  <c r="I26" i="1"/>
  <c r="I28" i="1" s="1"/>
  <c r="K28" i="1" s="1"/>
  <c r="I27" i="1"/>
  <c r="I24" i="1" l="1"/>
  <c r="I13" i="1"/>
  <c r="I12" i="1"/>
  <c r="I14" i="1" s="1"/>
  <c r="K14" i="1" s="1"/>
  <c r="I31" i="1" l="1"/>
  <c r="I30" i="1"/>
  <c r="I17" i="1"/>
  <c r="I16" i="1"/>
  <c r="I20" i="1"/>
  <c r="I19" i="1"/>
  <c r="I10" i="1"/>
  <c r="I9" i="1"/>
  <c r="I8" i="1"/>
  <c r="I7" i="1"/>
  <c r="K24" i="1" l="1"/>
  <c r="K29" i="1" s="1"/>
  <c r="I32" i="1"/>
  <c r="K32" i="1" s="1"/>
  <c r="I21" i="1"/>
  <c r="K21" i="1" s="1"/>
  <c r="I18" i="1"/>
  <c r="K18" i="1" s="1"/>
  <c r="K33" i="1" l="1"/>
  <c r="I11" i="1"/>
  <c r="K11" i="1" s="1"/>
  <c r="I35" i="1" l="1"/>
  <c r="L35" i="1"/>
  <c r="K15" i="1"/>
</calcChain>
</file>

<file path=xl/sharedStrings.xml><?xml version="1.0" encoding="utf-8"?>
<sst xmlns="http://schemas.openxmlformats.org/spreadsheetml/2006/main" count="37" uniqueCount="33">
  <si>
    <t>企業名</t>
    <rPh sb="0" eb="3">
      <t>キギョウメイ</t>
    </rPh>
    <phoneticPr fontId="2"/>
  </si>
  <si>
    <t>経費区分</t>
  </si>
  <si>
    <t>内　容</t>
  </si>
  <si>
    <t>数量</t>
  </si>
  <si>
    <t>(単位)</t>
    <rPh sb="1" eb="3">
      <t>タンイ</t>
    </rPh>
    <phoneticPr fontId="2"/>
  </si>
  <si>
    <t>単価</t>
  </si>
  <si>
    <t>補助率</t>
    <rPh sb="0" eb="3">
      <t>ホジョリツ</t>
    </rPh>
    <phoneticPr fontId="2"/>
  </si>
  <si>
    <t>計</t>
    <rPh sb="0" eb="1">
      <t>ケイ</t>
    </rPh>
    <phoneticPr fontId="2"/>
  </si>
  <si>
    <t>その他の経費</t>
    <rPh sb="2" eb="3">
      <t>タ</t>
    </rPh>
    <rPh sb="4" eb="6">
      <t>ケイヒ</t>
    </rPh>
    <phoneticPr fontId="2"/>
  </si>
  <si>
    <t>補助対象
経費</t>
    <phoneticPr fontId="2"/>
  </si>
  <si>
    <r>
      <t>金額単位：円（</t>
    </r>
    <r>
      <rPr>
        <b/>
        <u/>
        <sz val="11"/>
        <color theme="1"/>
        <rFont val="游ゴシック"/>
        <family val="3"/>
        <charset val="128"/>
        <scheme val="minor"/>
      </rPr>
      <t>税抜価格</t>
    </r>
    <r>
      <rPr>
        <sz val="11"/>
        <color theme="1"/>
        <rFont val="游ゴシック"/>
        <family val="3"/>
        <charset val="128"/>
        <scheme val="minor"/>
      </rPr>
      <t>）</t>
    </r>
    <rPh sb="0" eb="4">
      <t>キンガクタンイ</t>
    </rPh>
    <rPh sb="5" eb="6">
      <t>エン</t>
    </rPh>
    <rPh sb="7" eb="9">
      <t>ゼイヌ</t>
    </rPh>
    <rPh sb="9" eb="11">
      <t>カカク</t>
    </rPh>
    <phoneticPr fontId="2"/>
  </si>
  <si>
    <r>
      <t xml:space="preserve">補助額
</t>
    </r>
    <r>
      <rPr>
        <sz val="6"/>
        <color theme="1"/>
        <rFont val="游ゴシック"/>
        <family val="3"/>
        <charset val="128"/>
        <scheme val="minor"/>
      </rPr>
      <t>(切り捨て)</t>
    </r>
    <rPh sb="0" eb="3">
      <t>ホジョガク</t>
    </rPh>
    <rPh sb="5" eb="6">
      <t>キ</t>
    </rPh>
    <rPh sb="7" eb="8">
      <t>ス</t>
    </rPh>
    <phoneticPr fontId="2"/>
  </si>
  <si>
    <t>補助金申請額</t>
    <phoneticPr fontId="2"/>
  </si>
  <si>
    <t>※（A）+（B）の合計額と補助限度額50万円のいずれか低い金額を記入(千円未満切捨)</t>
    <phoneticPr fontId="2"/>
  </si>
  <si>
    <t>①ソフトウェア利用料</t>
    <phoneticPr fontId="2"/>
  </si>
  <si>
    <t>②ウェブサイト制作費</t>
    <rPh sb="7" eb="9">
      <t>セイサク</t>
    </rPh>
    <rPh sb="9" eb="10">
      <t>ヒ</t>
    </rPh>
    <phoneticPr fontId="2"/>
  </si>
  <si>
    <t>③インフラ整備費</t>
    <phoneticPr fontId="2"/>
  </si>
  <si>
    <t>④機器リース料</t>
    <phoneticPr fontId="2"/>
  </si>
  <si>
    <t>⑤機器購入費</t>
    <phoneticPr fontId="2"/>
  </si>
  <si>
    <t>⑥教育・研修費</t>
    <phoneticPr fontId="2"/>
  </si>
  <si>
    <t>①②　の合計　（A）</t>
    <rPh sb="4" eb="6">
      <t>ゴウケイ</t>
    </rPh>
    <rPh sb="5" eb="6">
      <t>ケイ</t>
    </rPh>
    <phoneticPr fontId="2"/>
  </si>
  <si>
    <t>③④⑤⑥　の合計　（B)</t>
    <rPh sb="6" eb="7">
      <t>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</si>
  <si>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※ウェブサイト制作費の補助上限額250,000円</t>
    </r>
    <r>
      <rPr>
        <sz val="11"/>
        <color theme="1"/>
        <rFont val="游ゴシック"/>
        <family val="3"/>
        <charset val="128"/>
        <scheme val="minor"/>
      </rPr>
      <t>　計</t>
    </r>
    <rPh sb="25" eb="26">
      <t>ケイ</t>
    </rPh>
    <phoneticPr fontId="2"/>
  </si>
  <si>
    <r>
      <t xml:space="preserve">必須の経費
</t>
    </r>
    <r>
      <rPr>
        <sz val="6"/>
        <color theme="1"/>
        <rFont val="游ゴシック"/>
        <family val="3"/>
        <charset val="128"/>
        <scheme val="minor"/>
      </rPr>
      <t>右の①か②のいずれかの経費は必須です</t>
    </r>
    <rPh sb="0" eb="2">
      <t>ヒッス</t>
    </rPh>
    <rPh sb="3" eb="5">
      <t>ケイヒ</t>
    </rPh>
    <rPh sb="6" eb="7">
      <t>ミギ</t>
    </rPh>
    <rPh sb="17" eb="19">
      <t>ケイヒ</t>
    </rPh>
    <rPh sb="20" eb="22">
      <t>ヒッス</t>
    </rPh>
    <phoneticPr fontId="2"/>
  </si>
  <si>
    <t>計</t>
    <rPh sb="0" eb="1">
      <t>ケイ</t>
    </rPh>
    <phoneticPr fontId="2"/>
  </si>
  <si>
    <t>※その他機器購入費　計</t>
    <rPh sb="3" eb="4">
      <t>タ</t>
    </rPh>
    <rPh sb="4" eb="9">
      <t>キキコウニュウヒ</t>
    </rPh>
    <rPh sb="10" eb="11">
      <t>ケイ</t>
    </rPh>
    <phoneticPr fontId="2"/>
  </si>
  <si>
    <t>※機器購入費全体上限250,000円　⑤機器購入費合計</t>
    <rPh sb="1" eb="3">
      <t>キキ</t>
    </rPh>
    <rPh sb="3" eb="5">
      <t>コウニュウ</t>
    </rPh>
    <rPh sb="5" eb="6">
      <t>ヒ</t>
    </rPh>
    <rPh sb="6" eb="8">
      <t>ゼンタイ</t>
    </rPh>
    <rPh sb="8" eb="10">
      <t>ジョウゲン</t>
    </rPh>
    <rPh sb="17" eb="18">
      <t>エン</t>
    </rPh>
    <rPh sb="20" eb="25">
      <t>キキコウニュウヒ</t>
    </rPh>
    <rPh sb="25" eb="27">
      <t>ゴウケイ</t>
    </rPh>
    <phoneticPr fontId="2"/>
  </si>
  <si>
    <t>※パソコンやタブレット購入は上限額25,000円/台、上限合計100,000円</t>
    <phoneticPr fontId="2"/>
  </si>
  <si>
    <t>パソコンやタブレット等</t>
    <rPh sb="10" eb="11">
      <t>ナド</t>
    </rPh>
    <phoneticPr fontId="2"/>
  </si>
  <si>
    <t>実績報告用</t>
    <rPh sb="0" eb="5">
      <t>ジッセキホウコクヨウ</t>
    </rPh>
    <phoneticPr fontId="2"/>
  </si>
  <si>
    <t>別紙１　経費内訳書（事業計画書用）</t>
    <rPh sb="0" eb="2">
      <t>ベッシ</t>
    </rPh>
    <rPh sb="4" eb="9">
      <t>ケイヒウチワケショ</t>
    </rPh>
    <rPh sb="10" eb="15">
      <t>ジギョウケイカクショ</t>
    </rPh>
    <rPh sb="15" eb="16">
      <t>ヨウ</t>
    </rPh>
    <phoneticPr fontId="2"/>
  </si>
  <si>
    <t>事前相談書
交付申請用</t>
    <rPh sb="0" eb="5">
      <t>ジゼンソウダンショ</t>
    </rPh>
    <rPh sb="6" eb="11">
      <t>コウフシンセイヨウ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</si>
  <si>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↓提出用途に〇</t>
    </r>
    <r>
      <rPr>
        <sz val="6"/>
        <color theme="1"/>
        <rFont val="游ゴシック"/>
        <family val="3"/>
        <charset val="128"/>
        <scheme val="minor"/>
      </rPr>
      <t>（交付申請時・実績報告時この書式は同一です。）</t>
    </r>
    <rPh sb="1" eb="5">
      <t>テイシュツヨウト</t>
    </rPh>
    <rPh sb="8" eb="13">
      <t>コウフシンセイジ</t>
    </rPh>
    <rPh sb="14" eb="19">
      <t>ジッセキホウコクジ</t>
    </rPh>
    <rPh sb="21" eb="23">
      <t>ショシキ</t>
    </rPh>
    <rPh sb="24" eb="26">
      <t>ドウイツ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</si>
</sst>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4" borderId="26" xfId="0" applyFont="1" applyFill="1" applyBorder="1" applyProtection="1">
      <alignment vertical="center"/>
    </xf>
    <xf numFmtId="0" fontId="4" fillId="4" borderId="48" xfId="0" applyFont="1" applyFill="1" applyBorder="1" applyProtection="1">
      <alignment vertical="center"/>
    </xf>
    <xf numFmtId="0" fontId="4" fillId="4" borderId="6" xfId="0" applyFont="1" applyFill="1" applyBorder="1" applyProtection="1">
      <alignment vertical="center"/>
    </xf>
    <xf numFmtId="0" fontId="4" fillId="4" borderId="49" xfId="0" applyFont="1" applyFill="1" applyBorder="1" applyProtection="1">
      <alignment vertical="center"/>
    </xf>
    <xf numFmtId="0" fontId="4" fillId="4" borderId="23" xfId="0" applyFont="1" applyFill="1" applyBorder="1" applyProtection="1">
      <alignment vertical="center"/>
    </xf>
    <xf numFmtId="0" fontId="4" fillId="4" borderId="50" xfId="0" applyFont="1" applyFill="1" applyBorder="1" applyProtection="1">
      <alignment vertical="center"/>
    </xf>
    <xf numFmtId="12" fontId="4" fillId="0" borderId="12" xfId="0" applyNumberFormat="1" applyFont="1" applyBorder="1" applyProtection="1">
      <alignment vertical="center"/>
    </xf>
    <xf numFmtId="38" fontId="4" fillId="0" borderId="31" xfId="1" applyFont="1" applyBorder="1" applyProtection="1">
      <alignment vertical="center"/>
    </xf>
    <xf numFmtId="0" fontId="4" fillId="4" borderId="2" xfId="0" applyFont="1" applyFill="1" applyBorder="1" applyProtection="1">
      <alignment vertical="center"/>
    </xf>
    <xf numFmtId="0" fontId="4" fillId="4" borderId="51" xfId="0" applyFont="1" applyFill="1" applyBorder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9" xfId="0" applyNumberFormat="1" applyFont="1" applyFill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horizontal="right" vertical="center" wrapText="1"/>
      <protection locked="0"/>
    </xf>
    <xf numFmtId="3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2" xfId="0" applyNumberFormat="1" applyFont="1" applyFill="1" applyBorder="1" applyAlignment="1" applyProtection="1">
      <alignment vertical="center" shrinkToFit="1"/>
      <protection locked="0"/>
    </xf>
    <xf numFmtId="38" fontId="5" fillId="0" borderId="23" xfId="1" applyFont="1" applyFill="1" applyBorder="1" applyAlignment="1" applyProtection="1">
      <alignment horizontal="right" vertical="center" wrapText="1"/>
      <protection locked="0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horizontal="right" vertical="center" wrapText="1"/>
      <protection locked="0"/>
    </xf>
    <xf numFmtId="38" fontId="5" fillId="0" borderId="2" xfId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2" borderId="44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Font="1" applyBorder="1" applyProtection="1">
      <alignment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38" fontId="4" fillId="0" borderId="41" xfId="1" applyFont="1" applyBorder="1" applyProtection="1">
      <alignment vertical="center"/>
    </xf>
    <xf numFmtId="0" fontId="4" fillId="2" borderId="27" xfId="0" applyFont="1" applyFill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vertical="center" shrinkToFit="1"/>
      <protection locked="0"/>
    </xf>
    <xf numFmtId="38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38" fontId="4" fillId="0" borderId="46" xfId="1" applyFont="1" applyBorder="1" applyProtection="1">
      <alignment vertical="center"/>
    </xf>
    <xf numFmtId="0" fontId="5" fillId="0" borderId="18" xfId="0" applyFont="1" applyFill="1" applyBorder="1" applyAlignment="1" applyProtection="1">
      <alignment horizontal="right" vertical="center" wrapText="1"/>
      <protection locked="0"/>
    </xf>
    <xf numFmtId="12" fontId="4" fillId="0" borderId="18" xfId="0" applyNumberFormat="1" applyFont="1" applyBorder="1" applyProtection="1">
      <alignment vertical="center"/>
    </xf>
    <xf numFmtId="38" fontId="4" fillId="0" borderId="37" xfId="1" applyFont="1" applyBorder="1" applyProtection="1">
      <alignment vertical="center"/>
    </xf>
    <xf numFmtId="0" fontId="4" fillId="2" borderId="20" xfId="0" applyFont="1" applyFill="1" applyBorder="1" applyAlignment="1" applyProtection="1">
      <alignment horizontal="justify" vertical="center" wrapText="1"/>
      <protection locked="0"/>
    </xf>
    <xf numFmtId="0" fontId="4" fillId="2" borderId="21" xfId="0" applyFont="1" applyFill="1" applyBorder="1" applyAlignment="1" applyProtection="1">
      <alignment horizontal="justify" vertical="center" wrapText="1"/>
      <protection locked="0"/>
    </xf>
    <xf numFmtId="38" fontId="4" fillId="2" borderId="3" xfId="1" applyFont="1" applyFill="1" applyBorder="1" applyAlignment="1" applyProtection="1">
      <alignment horizontal="right" vertical="center" wrapText="1"/>
      <protection locked="0"/>
    </xf>
    <xf numFmtId="38" fontId="4" fillId="2" borderId="20" xfId="1" applyFont="1" applyFill="1" applyBorder="1" applyAlignment="1" applyProtection="1">
      <alignment horizontal="right" vertical="center" wrapText="1"/>
      <protection locked="0"/>
    </xf>
    <xf numFmtId="38" fontId="4" fillId="2" borderId="3" xfId="1" applyFont="1" applyFill="1" applyBorder="1" applyAlignment="1" applyProtection="1">
      <alignment horizontal="justify" vertical="center" wrapText="1"/>
      <protection locked="0"/>
    </xf>
    <xf numFmtId="38" fontId="4" fillId="2" borderId="20" xfId="1" applyFont="1" applyFill="1" applyBorder="1" applyAlignment="1" applyProtection="1">
      <alignment horizontal="justify" vertical="center" wrapText="1"/>
      <protection locked="0"/>
    </xf>
    <xf numFmtId="38" fontId="4" fillId="2" borderId="27" xfId="1" applyFont="1" applyFill="1" applyBorder="1" applyAlignment="1" applyProtection="1">
      <alignment horizontal="right" vertical="center" wrapText="1"/>
      <protection locked="0"/>
    </xf>
    <xf numFmtId="38" fontId="4" fillId="2" borderId="2" xfId="1" applyFont="1" applyFill="1" applyBorder="1" applyAlignment="1" applyProtection="1">
      <alignment horizontal="right" vertical="center" wrapText="1"/>
      <protection locked="0"/>
    </xf>
    <xf numFmtId="38" fontId="4" fillId="2" borderId="23" xfId="1" applyFont="1" applyFill="1" applyBorder="1" applyAlignment="1" applyProtection="1">
      <alignment horizontal="right" vertical="center" wrapText="1"/>
      <protection locked="0"/>
    </xf>
    <xf numFmtId="38" fontId="4" fillId="2" borderId="26" xfId="1" applyFont="1" applyFill="1" applyBorder="1" applyAlignment="1" applyProtection="1">
      <alignment horizontal="right" vertical="center" wrapText="1"/>
      <protection locked="0"/>
    </xf>
    <xf numFmtId="38" fontId="4" fillId="2" borderId="6" xfId="1" applyFont="1" applyFill="1" applyBorder="1" applyAlignment="1" applyProtection="1">
      <alignment horizontal="right" vertical="center" wrapText="1"/>
      <protection locked="0"/>
    </xf>
    <xf numFmtId="38" fontId="4" fillId="2" borderId="42" xfId="1" applyFont="1" applyFill="1" applyBorder="1" applyAlignment="1" applyProtection="1">
      <alignment horizontal="right" vertical="center" wrapText="1"/>
      <protection locked="0"/>
    </xf>
    <xf numFmtId="0" fontId="4" fillId="2" borderId="42" xfId="0" applyFont="1" applyFill="1" applyBorder="1" applyProtection="1">
      <alignment vertical="center"/>
      <protection locked="0"/>
    </xf>
    <xf numFmtId="0" fontId="4" fillId="2" borderId="57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Protection="1">
      <alignment vertical="center"/>
    </xf>
    <xf numFmtId="0" fontId="4" fillId="4" borderId="62" xfId="0" applyFont="1" applyFill="1" applyBorder="1" applyProtection="1">
      <alignment vertical="center"/>
    </xf>
    <xf numFmtId="38" fontId="5" fillId="0" borderId="70" xfId="1" applyFont="1" applyFill="1" applyBorder="1" applyAlignment="1" applyProtection="1">
      <alignment horizontal="right" vertical="center" wrapText="1"/>
      <protection locked="0"/>
    </xf>
    <xf numFmtId="0" fontId="8" fillId="3" borderId="57" xfId="0" applyFont="1" applyFill="1" applyBorder="1" applyAlignment="1" applyProtection="1">
      <alignment vertical="center" wrapText="1"/>
    </xf>
    <xf numFmtId="0" fontId="8" fillId="3" borderId="61" xfId="0" applyFont="1" applyFill="1" applyBorder="1" applyAlignment="1" applyProtection="1">
      <alignment vertical="center" wrapText="1"/>
    </xf>
    <xf numFmtId="0" fontId="8" fillId="3" borderId="23" xfId="0" applyFont="1" applyFill="1" applyBorder="1" applyAlignment="1" applyProtection="1">
      <alignment vertical="center" wrapText="1"/>
    </xf>
    <xf numFmtId="0" fontId="4" fillId="4" borderId="5" xfId="0" applyFont="1" applyFill="1" applyBorder="1" applyProtection="1">
      <alignment vertical="center"/>
    </xf>
    <xf numFmtId="0" fontId="4" fillId="4" borderId="22" xfId="0" applyFont="1" applyFill="1" applyBorder="1" applyProtection="1">
      <alignment vertical="center"/>
    </xf>
    <xf numFmtId="0" fontId="8" fillId="3" borderId="70" xfId="0" applyFont="1" applyFill="1" applyBorder="1" applyAlignment="1" applyProtection="1">
      <alignment vertical="center" wrapText="1"/>
    </xf>
    <xf numFmtId="0" fontId="4" fillId="2" borderId="66" xfId="0" applyFont="1" applyFill="1" applyBorder="1" applyAlignment="1" applyProtection="1">
      <alignment vertical="center" wrapText="1"/>
      <protection locked="0"/>
    </xf>
    <xf numFmtId="0" fontId="4" fillId="2" borderId="67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Protection="1">
      <alignment vertical="center"/>
    </xf>
    <xf numFmtId="38" fontId="4" fillId="5" borderId="71" xfId="1" applyFont="1" applyFill="1" applyBorder="1" applyProtection="1">
      <alignment vertical="center"/>
    </xf>
    <xf numFmtId="0" fontId="9" fillId="3" borderId="58" xfId="0" applyFont="1" applyFill="1" applyBorder="1" applyAlignment="1" applyProtection="1">
      <alignment vertical="center" shrinkToFit="1"/>
    </xf>
    <xf numFmtId="0" fontId="9" fillId="3" borderId="2" xfId="0" applyFont="1" applyFill="1" applyBorder="1" applyAlignment="1" applyProtection="1">
      <alignment vertical="center" shrinkToFit="1"/>
    </xf>
    <xf numFmtId="0" fontId="9" fillId="5" borderId="13" xfId="0" applyFont="1" applyFill="1" applyBorder="1" applyAlignment="1" applyProtection="1">
      <alignment vertical="center" shrinkToFit="1"/>
    </xf>
    <xf numFmtId="0" fontId="9" fillId="5" borderId="16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/>
    </xf>
    <xf numFmtId="0" fontId="8" fillId="0" borderId="44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4" fillId="2" borderId="26" xfId="0" applyFont="1" applyFill="1" applyBorder="1" applyAlignment="1" applyProtection="1">
      <alignment horizontal="justify" vertical="center" wrapText="1"/>
      <protection locked="0"/>
    </xf>
    <xf numFmtId="0" fontId="4" fillId="2" borderId="23" xfId="0" applyFont="1" applyFill="1" applyBorder="1" applyAlignment="1" applyProtection="1">
      <alignment horizontal="justify" vertical="center" wrapText="1"/>
      <protection locked="0"/>
    </xf>
    <xf numFmtId="0" fontId="4" fillId="0" borderId="10" xfId="0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 applyProtection="1">
      <alignment horizontal="right" vertical="center" wrapText="1"/>
      <protection locked="0"/>
    </xf>
    <xf numFmtId="0" fontId="4" fillId="0" borderId="47" xfId="0" applyFont="1" applyFill="1" applyBorder="1" applyAlignment="1" applyProtection="1">
      <alignment horizontal="right" vertical="center" wrapText="1"/>
      <protection locked="0"/>
    </xf>
    <xf numFmtId="0" fontId="4" fillId="0" borderId="52" xfId="0" applyFont="1" applyFill="1" applyBorder="1" applyAlignment="1" applyProtection="1">
      <alignment horizontal="right" vertical="center" wrapText="1"/>
      <protection locked="0"/>
    </xf>
    <xf numFmtId="0" fontId="4" fillId="0" borderId="53" xfId="0" applyFont="1" applyFill="1" applyBorder="1" applyAlignment="1" applyProtection="1">
      <alignment horizontal="right" vertical="center" wrapText="1"/>
      <protection locked="0"/>
    </xf>
    <xf numFmtId="0" fontId="4" fillId="0" borderId="54" xfId="0" applyFont="1" applyFill="1" applyBorder="1" applyAlignment="1" applyProtection="1">
      <alignment horizontal="right" vertical="center" wrapText="1"/>
      <protection locked="0"/>
    </xf>
    <xf numFmtId="0" fontId="4" fillId="0" borderId="63" xfId="0" applyFont="1" applyFill="1" applyBorder="1" applyAlignment="1" applyProtection="1">
      <alignment horizontal="right" vertical="center" wrapText="1"/>
      <protection locked="0"/>
    </xf>
    <xf numFmtId="0" fontId="4" fillId="0" borderId="64" xfId="0" applyFont="1" applyFill="1" applyBorder="1" applyAlignment="1" applyProtection="1">
      <alignment horizontal="right" vertical="center" wrapText="1"/>
      <protection locked="0"/>
    </xf>
    <xf numFmtId="0" fontId="4" fillId="0" borderId="65" xfId="0" applyFont="1" applyFill="1" applyBorder="1" applyAlignment="1" applyProtection="1">
      <alignment horizontal="right" vertical="center" wrapText="1"/>
      <protection locked="0"/>
    </xf>
    <xf numFmtId="0" fontId="4" fillId="0" borderId="56" xfId="0" applyFont="1" applyFill="1" applyBorder="1" applyAlignment="1" applyProtection="1">
      <alignment horizontal="right" vertical="center" wrapText="1"/>
      <protection locked="0"/>
    </xf>
    <xf numFmtId="0" fontId="4" fillId="0" borderId="61" xfId="0" applyFont="1" applyFill="1" applyBorder="1" applyAlignment="1" applyProtection="1">
      <alignment horizontal="right" vertical="center" wrapText="1"/>
      <protection locked="0"/>
    </xf>
    <xf numFmtId="0" fontId="4" fillId="0" borderId="45" xfId="0" applyFont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textRotation="255" wrapText="1"/>
    </xf>
    <xf numFmtId="0" fontId="4" fillId="0" borderId="30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justify" vertical="center" wrapText="1"/>
      <protection locked="0"/>
    </xf>
    <xf numFmtId="0" fontId="4" fillId="2" borderId="8" xfId="0" applyFont="1" applyFill="1" applyBorder="1" applyAlignment="1" applyProtection="1">
      <alignment horizontal="justify" vertical="center" wrapText="1"/>
      <protection locked="0"/>
    </xf>
    <xf numFmtId="0" fontId="4" fillId="2" borderId="27" xfId="0" applyFont="1" applyFill="1" applyBorder="1" applyAlignment="1" applyProtection="1">
      <alignment horizontal="justify" vertical="center" wrapText="1"/>
      <protection locked="0"/>
    </xf>
    <xf numFmtId="0" fontId="4" fillId="2" borderId="28" xfId="0" applyFont="1" applyFill="1" applyBorder="1" applyAlignment="1" applyProtection="1">
      <alignment horizontal="justify" vertical="center" wrapText="1"/>
      <protection locked="0"/>
    </xf>
    <xf numFmtId="0" fontId="4" fillId="2" borderId="20" xfId="0" applyFont="1" applyFill="1" applyBorder="1" applyAlignment="1" applyProtection="1">
      <alignment horizontal="justify" vertical="center" wrapText="1"/>
      <protection locked="0"/>
    </xf>
    <xf numFmtId="0" fontId="4" fillId="2" borderId="21" xfId="0" applyFont="1" applyFill="1" applyBorder="1" applyAlignment="1" applyProtection="1">
      <alignment horizontal="justify" vertical="center" wrapText="1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>
      <alignment horizontal="center" vertical="center" wrapText="1"/>
    </xf>
    <xf numFmtId="0" fontId="8" fillId="3" borderId="5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61" xfId="0" applyFont="1" applyFill="1" applyBorder="1" applyAlignment="1" applyProtection="1">
      <alignment horizontal="center" vertical="center" wrapText="1"/>
    </xf>
    <xf numFmtId="0" fontId="8" fillId="3" borderId="68" xfId="0" applyFont="1" applyFill="1" applyBorder="1" applyAlignment="1" applyProtection="1">
      <alignment horizontal="center" vertical="center" wrapText="1"/>
    </xf>
    <xf numFmtId="0" fontId="8" fillId="3" borderId="69" xfId="0" applyFont="1" applyFill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38" xfId="0" applyFont="1" applyBorder="1" applyAlignment="1" applyProtection="1">
      <alignment horizontal="center" vertical="center" textRotation="255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>
      <alignment vertical="center"/>
    </xf>
    <xf numFmtId="38" fontId="4" fillId="0" borderId="24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right" vertical="center" wrapText="1"/>
      <protection locked="0"/>
    </xf>
    <xf numFmtId="0" fontId="4" fillId="0" borderId="43" xfId="0" applyFont="1" applyFill="1" applyBorder="1" applyAlignment="1" applyProtection="1">
      <alignment horizontal="right" vertical="center" wrapText="1"/>
      <protection locked="0"/>
    </xf>
    <xf numFmtId="0" fontId="4" fillId="0" borderId="45" xfId="0" applyFont="1" applyFill="1" applyBorder="1" applyAlignment="1" applyProtection="1">
      <alignment horizontal="right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59" xfId="0" applyFont="1" applyFill="1" applyBorder="1" applyAlignment="1" applyProtection="1">
      <alignment horizontal="center" vertical="center" wrapText="1"/>
    </xf>
    <xf numFmtId="0" fontId="8" fillId="3" borderId="60" xfId="0" applyFont="1" applyFill="1" applyBorder="1" applyAlignment="1" applyProtection="1">
      <alignment horizontal="center" vertical="center" wrapText="1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45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zoomScaleNormal="100" zoomScaleSheetLayoutView="100" workbookViewId="0">
      <selection activeCell="E26" sqref="E26"/>
    </sheetView>
  </sheetViews>
  <sheetFormatPr defaultRowHeight="18.75" x14ac:dyDescent="0.4"/>
  <cols>
    <col min="1" max="1" width="6.75" style="26" customWidth="1"/>
    <col min="2" max="2" width="3.375" style="26" customWidth="1"/>
    <col min="3" max="3" width="13.5" style="26" customWidth="1"/>
    <col min="4" max="5" width="11.125" style="26" customWidth="1"/>
    <col min="6" max="6" width="12.5" style="26" customWidth="1"/>
    <col min="7" max="7" width="5.375" style="26" customWidth="1"/>
    <col min="8" max="8" width="4.375" style="26" customWidth="1"/>
    <col min="9" max="9" width="8.125" style="26" customWidth="1"/>
    <col min="10" max="10" width="5.375" style="26" customWidth="1"/>
    <col min="11" max="11" width="9.625" style="26" customWidth="1"/>
    <col min="12" max="16384" width="9" style="26"/>
  </cols>
  <sheetData>
    <row r="1" spans="1:12" x14ac:dyDescent="0.35">
      <c r="F1" s="85" t="s">
        <v>32</v>
      </c>
      <c r="G1" s="85"/>
      <c r="H1" s="85"/>
      <c r="I1" s="85"/>
      <c r="J1" s="85"/>
      <c r="K1" s="85"/>
    </row>
    <row r="2" spans="1:12" ht="33" x14ac:dyDescent="0.4">
      <c r="A2" s="25" t="s">
        <v>30</v>
      </c>
      <c r="B2" s="25"/>
      <c r="C2" s="25"/>
      <c r="D2" s="25"/>
      <c r="E2" s="25"/>
      <c r="F2" s="82" t="s">
        <v>31</v>
      </c>
      <c r="G2" s="81"/>
      <c r="H2" s="83" t="s">
        <v>29</v>
      </c>
      <c r="I2" s="84"/>
      <c r="J2" s="81"/>
      <c r="K2" s="25"/>
    </row>
    <row r="3" spans="1:12" ht="7.5" customHeight="1" x14ac:dyDescent="0.4">
      <c r="L3" s="27"/>
    </row>
    <row r="4" spans="1:12" ht="28.5" customHeight="1" x14ac:dyDescent="0.4">
      <c r="B4" s="83" t="s">
        <v>0</v>
      </c>
      <c r="C4" s="99"/>
      <c r="D4" s="28"/>
      <c r="E4" s="29"/>
      <c r="F4" s="30"/>
      <c r="K4" s="31" t="s">
        <v>10</v>
      </c>
    </row>
    <row r="5" spans="1:12" ht="7.5" customHeight="1" x14ac:dyDescent="0.4">
      <c r="B5" s="31"/>
      <c r="C5" s="31"/>
      <c r="D5" s="32"/>
      <c r="E5" s="32"/>
      <c r="F5" s="32"/>
      <c r="I5" s="31"/>
    </row>
    <row r="6" spans="1:12" ht="40.5" customHeight="1" thickBot="1" x14ac:dyDescent="0.45">
      <c r="A6" s="33"/>
      <c r="B6" s="102" t="s">
        <v>1</v>
      </c>
      <c r="C6" s="103"/>
      <c r="D6" s="100" t="s">
        <v>2</v>
      </c>
      <c r="E6" s="101"/>
      <c r="F6" s="34" t="s">
        <v>5</v>
      </c>
      <c r="G6" s="35" t="s">
        <v>3</v>
      </c>
      <c r="H6" s="36" t="s">
        <v>4</v>
      </c>
      <c r="I6" s="34" t="s">
        <v>9</v>
      </c>
      <c r="J6" s="34" t="s">
        <v>6</v>
      </c>
      <c r="K6" s="34" t="s">
        <v>11</v>
      </c>
    </row>
    <row r="7" spans="1:12" ht="21" customHeight="1" x14ac:dyDescent="0.4">
      <c r="A7" s="104" t="s">
        <v>23</v>
      </c>
      <c r="B7" s="123" t="s">
        <v>14</v>
      </c>
      <c r="C7" s="124"/>
      <c r="D7" s="109"/>
      <c r="E7" s="110"/>
      <c r="F7" s="59"/>
      <c r="G7" s="11"/>
      <c r="H7" s="12"/>
      <c r="I7" s="13">
        <f>ROUNDDOWN(G7*F7,0)</f>
        <v>0</v>
      </c>
      <c r="J7" s="1"/>
      <c r="K7" s="2"/>
    </row>
    <row r="8" spans="1:12" ht="21" customHeight="1" x14ac:dyDescent="0.4">
      <c r="A8" s="105"/>
      <c r="B8" s="119"/>
      <c r="C8" s="120"/>
      <c r="D8" s="107"/>
      <c r="E8" s="108"/>
      <c r="F8" s="60"/>
      <c r="G8" s="14"/>
      <c r="H8" s="15"/>
      <c r="I8" s="16">
        <f>ROUNDDOWN(G8*F8,0)</f>
        <v>0</v>
      </c>
      <c r="J8" s="3"/>
      <c r="K8" s="4"/>
    </row>
    <row r="9" spans="1:12" ht="21" customHeight="1" x14ac:dyDescent="0.4">
      <c r="A9" s="105"/>
      <c r="B9" s="119"/>
      <c r="C9" s="120"/>
      <c r="D9" s="107"/>
      <c r="E9" s="108"/>
      <c r="F9" s="60"/>
      <c r="G9" s="14"/>
      <c r="H9" s="15"/>
      <c r="I9" s="16">
        <f>ROUNDDOWN(G9*F9,0)</f>
        <v>0</v>
      </c>
      <c r="J9" s="3"/>
      <c r="K9" s="4"/>
    </row>
    <row r="10" spans="1:12" ht="21" customHeight="1" thickBot="1" x14ac:dyDescent="0.45">
      <c r="A10" s="105"/>
      <c r="B10" s="119"/>
      <c r="C10" s="120"/>
      <c r="D10" s="111"/>
      <c r="E10" s="112"/>
      <c r="F10" s="58"/>
      <c r="G10" s="17"/>
      <c r="H10" s="18"/>
      <c r="I10" s="19">
        <f>ROUNDDOWN(G10*F10,0)</f>
        <v>0</v>
      </c>
      <c r="J10" s="5"/>
      <c r="K10" s="6"/>
    </row>
    <row r="11" spans="1:12" ht="21" customHeight="1" thickTop="1" x14ac:dyDescent="0.4">
      <c r="A11" s="105"/>
      <c r="B11" s="121"/>
      <c r="C11" s="122"/>
      <c r="D11" s="88" t="s">
        <v>7</v>
      </c>
      <c r="E11" s="89"/>
      <c r="F11" s="89"/>
      <c r="G11" s="89"/>
      <c r="H11" s="90"/>
      <c r="I11" s="20">
        <f>SUM(I7:I10)</f>
        <v>0</v>
      </c>
      <c r="J11" s="7">
        <v>0.66666666666666663</v>
      </c>
      <c r="K11" s="8">
        <f>ROUNDDOWN(I11*J11,0)</f>
        <v>0</v>
      </c>
    </row>
    <row r="12" spans="1:12" ht="21" customHeight="1" x14ac:dyDescent="0.4">
      <c r="A12" s="105"/>
      <c r="B12" s="117" t="s">
        <v>15</v>
      </c>
      <c r="C12" s="118"/>
      <c r="D12" s="115"/>
      <c r="E12" s="116"/>
      <c r="F12" s="57"/>
      <c r="G12" s="21"/>
      <c r="H12" s="22"/>
      <c r="I12" s="24">
        <f>ROUNDDOWN(G12*F12,0)</f>
        <v>0</v>
      </c>
      <c r="J12" s="9"/>
      <c r="K12" s="10"/>
    </row>
    <row r="13" spans="1:12" ht="21" customHeight="1" thickBot="1" x14ac:dyDescent="0.45">
      <c r="A13" s="105"/>
      <c r="B13" s="119"/>
      <c r="C13" s="120"/>
      <c r="D13" s="111"/>
      <c r="E13" s="112"/>
      <c r="F13" s="58"/>
      <c r="G13" s="17"/>
      <c r="H13" s="18"/>
      <c r="I13" s="19">
        <f>ROUNDDOWN(G13*F13,0)</f>
        <v>0</v>
      </c>
      <c r="J13" s="5"/>
      <c r="K13" s="6"/>
    </row>
    <row r="14" spans="1:12" ht="21" customHeight="1" thickTop="1" thickBot="1" x14ac:dyDescent="0.45">
      <c r="A14" s="105"/>
      <c r="B14" s="121"/>
      <c r="C14" s="122"/>
      <c r="D14" s="88" t="s">
        <v>22</v>
      </c>
      <c r="E14" s="89"/>
      <c r="F14" s="89"/>
      <c r="G14" s="89"/>
      <c r="H14" s="90"/>
      <c r="I14" s="23">
        <f>SUM(I12:I13)</f>
        <v>0</v>
      </c>
      <c r="J14" s="7">
        <v>0.5</v>
      </c>
      <c r="K14" s="8">
        <f>IF(ROUNDDOWN(I14*J14,0)&lt;=250000,ROUNDDOWN(I14*J14,0),250000)</f>
        <v>0</v>
      </c>
    </row>
    <row r="15" spans="1:12" ht="36" customHeight="1" thickTop="1" thickBot="1" x14ac:dyDescent="0.45">
      <c r="A15" s="106"/>
      <c r="B15" s="113" t="s">
        <v>20</v>
      </c>
      <c r="C15" s="114"/>
      <c r="D15" s="114"/>
      <c r="E15" s="114"/>
      <c r="F15" s="114"/>
      <c r="G15" s="114"/>
      <c r="H15" s="114"/>
      <c r="I15" s="114"/>
      <c r="J15" s="114"/>
      <c r="K15" s="37">
        <f>SUM(K11,K14)</f>
        <v>0</v>
      </c>
    </row>
    <row r="16" spans="1:12" ht="21" customHeight="1" x14ac:dyDescent="0.4">
      <c r="A16" s="125" t="s">
        <v>8</v>
      </c>
      <c r="B16" s="123" t="s">
        <v>16</v>
      </c>
      <c r="C16" s="124"/>
      <c r="D16" s="86"/>
      <c r="E16" s="86"/>
      <c r="F16" s="56"/>
      <c r="G16" s="38"/>
      <c r="H16" s="12"/>
      <c r="I16" s="24">
        <f>ROUNDDOWN(G16*F16,0)</f>
        <v>0</v>
      </c>
      <c r="J16" s="9"/>
      <c r="K16" s="10"/>
    </row>
    <row r="17" spans="1:11" ht="21" customHeight="1" thickBot="1" x14ac:dyDescent="0.45">
      <c r="A17" s="126"/>
      <c r="B17" s="119"/>
      <c r="C17" s="120"/>
      <c r="D17" s="87"/>
      <c r="E17" s="87"/>
      <c r="F17" s="53"/>
      <c r="G17" s="39"/>
      <c r="H17" s="40"/>
      <c r="I17" s="19">
        <f>ROUNDDOWN(G17*F17,0)</f>
        <v>0</v>
      </c>
      <c r="J17" s="5"/>
      <c r="K17" s="6"/>
    </row>
    <row r="18" spans="1:11" ht="21" customHeight="1" thickTop="1" x14ac:dyDescent="0.4">
      <c r="A18" s="126"/>
      <c r="B18" s="121"/>
      <c r="C18" s="122"/>
      <c r="D18" s="88" t="s">
        <v>7</v>
      </c>
      <c r="E18" s="89"/>
      <c r="F18" s="89"/>
      <c r="G18" s="89"/>
      <c r="H18" s="90"/>
      <c r="I18" s="41">
        <f>SUM(I16:I17)</f>
        <v>0</v>
      </c>
      <c r="J18" s="7">
        <v>0.66666666666666663</v>
      </c>
      <c r="K18" s="8">
        <f>ROUNDDOWN(I18*J18,0)</f>
        <v>0</v>
      </c>
    </row>
    <row r="19" spans="1:11" ht="21" customHeight="1" x14ac:dyDescent="0.4">
      <c r="A19" s="126"/>
      <c r="B19" s="117" t="s">
        <v>17</v>
      </c>
      <c r="C19" s="118"/>
      <c r="D19" s="132"/>
      <c r="E19" s="132"/>
      <c r="F19" s="52"/>
      <c r="G19" s="42"/>
      <c r="H19" s="22"/>
      <c r="I19" s="24">
        <f>ROUNDDOWN(G19*F19,0)</f>
        <v>0</v>
      </c>
      <c r="J19" s="9"/>
      <c r="K19" s="10"/>
    </row>
    <row r="20" spans="1:11" ht="21" customHeight="1" thickBot="1" x14ac:dyDescent="0.45">
      <c r="A20" s="126"/>
      <c r="B20" s="119"/>
      <c r="C20" s="120"/>
      <c r="D20" s="87"/>
      <c r="E20" s="87"/>
      <c r="F20" s="53"/>
      <c r="G20" s="39"/>
      <c r="H20" s="40"/>
      <c r="I20" s="19">
        <f>ROUNDDOWN(G20*F20,0)</f>
        <v>0</v>
      </c>
      <c r="J20" s="5"/>
      <c r="K20" s="6"/>
    </row>
    <row r="21" spans="1:11" ht="21" customHeight="1" thickTop="1" x14ac:dyDescent="0.4">
      <c r="A21" s="126"/>
      <c r="B21" s="121"/>
      <c r="C21" s="122"/>
      <c r="D21" s="94" t="s">
        <v>7</v>
      </c>
      <c r="E21" s="95"/>
      <c r="F21" s="95"/>
      <c r="G21" s="95"/>
      <c r="H21" s="96"/>
      <c r="I21" s="47">
        <f>SUM(I19:I20)</f>
        <v>0</v>
      </c>
      <c r="J21" s="7">
        <v>0.66666666666666663</v>
      </c>
      <c r="K21" s="8">
        <f>ROUNDDOWN(I21*J21,0)</f>
        <v>0</v>
      </c>
    </row>
    <row r="22" spans="1:11" ht="21" customHeight="1" x14ac:dyDescent="0.4">
      <c r="A22" s="126"/>
      <c r="B22" s="138" t="s">
        <v>18</v>
      </c>
      <c r="C22" s="78" t="s">
        <v>28</v>
      </c>
      <c r="D22" s="132"/>
      <c r="E22" s="115"/>
      <c r="F22" s="57"/>
      <c r="G22" s="43"/>
      <c r="H22" s="22"/>
      <c r="I22" s="24">
        <f>IF(F22&gt;=50000,50000*G22,F22*G22)</f>
        <v>0</v>
      </c>
      <c r="J22" s="70"/>
      <c r="K22" s="10"/>
    </row>
    <row r="23" spans="1:11" ht="21" customHeight="1" thickBot="1" x14ac:dyDescent="0.45">
      <c r="A23" s="126"/>
      <c r="B23" s="139"/>
      <c r="C23" s="77" t="s">
        <v>28</v>
      </c>
      <c r="D23" s="50"/>
      <c r="E23" s="51"/>
      <c r="F23" s="58"/>
      <c r="G23" s="44"/>
      <c r="H23" s="40"/>
      <c r="I23" s="24">
        <f>IF(F23&gt;=50000,50000*G23,F23*G23)</f>
        <v>0</v>
      </c>
      <c r="J23" s="71"/>
      <c r="K23" s="6"/>
    </row>
    <row r="24" spans="1:11" ht="21" customHeight="1" thickTop="1" x14ac:dyDescent="0.4">
      <c r="A24" s="126"/>
      <c r="B24" s="139"/>
      <c r="C24" s="79"/>
      <c r="D24" s="97" t="s">
        <v>24</v>
      </c>
      <c r="E24" s="97"/>
      <c r="F24" s="97"/>
      <c r="G24" s="97"/>
      <c r="H24" s="98"/>
      <c r="I24" s="41">
        <f>IF(SUM(I22:I23)&gt;=200000,200000,SUM(I22:I23))</f>
        <v>0</v>
      </c>
      <c r="J24" s="7">
        <v>0.5</v>
      </c>
      <c r="K24" s="8">
        <f>IF(ROUNDDOWN(I24*J24,0)&lt;=100000,ROUNDDOWN(I24*J24,0),100000)</f>
        <v>0</v>
      </c>
    </row>
    <row r="25" spans="1:11" ht="21" customHeight="1" x14ac:dyDescent="0.4">
      <c r="A25" s="126"/>
      <c r="B25" s="139"/>
      <c r="C25" s="80"/>
      <c r="D25" s="143" t="s">
        <v>27</v>
      </c>
      <c r="E25" s="143"/>
      <c r="F25" s="143"/>
      <c r="G25" s="143"/>
      <c r="H25" s="143"/>
      <c r="I25" s="144"/>
      <c r="J25" s="75"/>
      <c r="K25" s="76"/>
    </row>
    <row r="26" spans="1:11" ht="21" customHeight="1" x14ac:dyDescent="0.4">
      <c r="A26" s="126"/>
      <c r="B26" s="139"/>
      <c r="C26" s="72"/>
      <c r="D26" s="73"/>
      <c r="E26" s="74"/>
      <c r="F26" s="61"/>
      <c r="G26" s="62"/>
      <c r="H26" s="63"/>
      <c r="I26" s="66">
        <f>ROUNDDOWN(G26*F26,0)</f>
        <v>0</v>
      </c>
      <c r="J26" s="64"/>
      <c r="K26" s="65"/>
    </row>
    <row r="27" spans="1:11" ht="21" customHeight="1" thickBot="1" x14ac:dyDescent="0.45">
      <c r="A27" s="126"/>
      <c r="B27" s="139"/>
      <c r="C27" s="69"/>
      <c r="D27" s="87"/>
      <c r="E27" s="87"/>
      <c r="F27" s="53"/>
      <c r="G27" s="44"/>
      <c r="H27" s="40"/>
      <c r="I27" s="19">
        <f>ROUNDDOWN(G27*F27,0)</f>
        <v>0</v>
      </c>
      <c r="J27" s="5"/>
      <c r="K27" s="6"/>
    </row>
    <row r="28" spans="1:11" ht="21" customHeight="1" thickTop="1" x14ac:dyDescent="0.4">
      <c r="A28" s="126"/>
      <c r="B28" s="139"/>
      <c r="C28" s="67"/>
      <c r="D28" s="88" t="s">
        <v>25</v>
      </c>
      <c r="E28" s="89"/>
      <c r="F28" s="89"/>
      <c r="G28" s="89"/>
      <c r="H28" s="90"/>
      <c r="I28" s="45">
        <f>SUM(I26:I27)</f>
        <v>0</v>
      </c>
      <c r="J28" s="7">
        <v>0.5</v>
      </c>
      <c r="K28" s="8">
        <f>IF(ROUNDDOWN(I28*J28,0)&gt;=250000,250000,ROUNDDOWN(I28*J28,0))</f>
        <v>0</v>
      </c>
    </row>
    <row r="29" spans="1:11" ht="23.25" customHeight="1" x14ac:dyDescent="0.4">
      <c r="A29" s="126"/>
      <c r="B29" s="140"/>
      <c r="C29" s="68"/>
      <c r="D29" s="135" t="s">
        <v>26</v>
      </c>
      <c r="E29" s="136"/>
      <c r="F29" s="136"/>
      <c r="G29" s="136"/>
      <c r="H29" s="136"/>
      <c r="I29" s="136"/>
      <c r="J29" s="137"/>
      <c r="K29" s="46">
        <f>IF(K24+K28&lt;=250000,K24+K28,250000)</f>
        <v>0</v>
      </c>
    </row>
    <row r="30" spans="1:11" ht="21" customHeight="1" x14ac:dyDescent="0.4">
      <c r="A30" s="126"/>
      <c r="B30" s="117" t="s">
        <v>19</v>
      </c>
      <c r="C30" s="118"/>
      <c r="D30" s="132"/>
      <c r="E30" s="132"/>
      <c r="F30" s="54"/>
      <c r="G30" s="42"/>
      <c r="H30" s="22"/>
      <c r="I30" s="24">
        <f>ROUNDDOWN(G30*F30,0)</f>
        <v>0</v>
      </c>
      <c r="J30" s="9"/>
      <c r="K30" s="10"/>
    </row>
    <row r="31" spans="1:11" ht="21" customHeight="1" thickBot="1" x14ac:dyDescent="0.45">
      <c r="A31" s="126"/>
      <c r="B31" s="119"/>
      <c r="C31" s="120"/>
      <c r="D31" s="87"/>
      <c r="E31" s="87"/>
      <c r="F31" s="55"/>
      <c r="G31" s="39"/>
      <c r="H31" s="40"/>
      <c r="I31" s="19">
        <f>ROUNDDOWN(G31*F31,0)</f>
        <v>0</v>
      </c>
      <c r="J31" s="5"/>
      <c r="K31" s="6"/>
    </row>
    <row r="32" spans="1:11" ht="21" customHeight="1" thickTop="1" thickBot="1" x14ac:dyDescent="0.45">
      <c r="A32" s="126"/>
      <c r="B32" s="141"/>
      <c r="C32" s="142"/>
      <c r="D32" s="91" t="s">
        <v>7</v>
      </c>
      <c r="E32" s="92"/>
      <c r="F32" s="92"/>
      <c r="G32" s="92"/>
      <c r="H32" s="93"/>
      <c r="I32" s="47">
        <f>SUM(I30:I31)</f>
        <v>0</v>
      </c>
      <c r="J32" s="48">
        <v>0.66666666666666663</v>
      </c>
      <c r="K32" s="49">
        <f>ROUNDDOWN(I32*J32,0)</f>
        <v>0</v>
      </c>
    </row>
    <row r="33" spans="1:12" ht="36" customHeight="1" thickTop="1" thickBot="1" x14ac:dyDescent="0.45">
      <c r="A33" s="127"/>
      <c r="B33" s="133" t="s">
        <v>21</v>
      </c>
      <c r="C33" s="134"/>
      <c r="D33" s="134"/>
      <c r="E33" s="134"/>
      <c r="F33" s="134"/>
      <c r="G33" s="134"/>
      <c r="H33" s="134"/>
      <c r="I33" s="134"/>
      <c r="J33" s="134"/>
      <c r="K33" s="37">
        <f>K18+K21+K29+K32</f>
        <v>0</v>
      </c>
    </row>
    <row r="34" spans="1:12" ht="7.5" customHeight="1" thickBot="1" x14ac:dyDescent="0.45"/>
    <row r="35" spans="1:12" ht="42.75" customHeight="1" thickBot="1" x14ac:dyDescent="0.45">
      <c r="A35" s="128" t="s">
        <v>12</v>
      </c>
      <c r="B35" s="129"/>
      <c r="C35" s="129"/>
      <c r="D35" s="129"/>
      <c r="E35" s="129"/>
      <c r="F35" s="129"/>
      <c r="G35" s="129"/>
      <c r="H35" s="129"/>
      <c r="I35" s="130">
        <f>IF((K15+K33)&gt;=500000,500000,ROUNDDOWN(K15+K33,-3))</f>
        <v>0</v>
      </c>
      <c r="J35" s="131"/>
      <c r="K35" s="131"/>
      <c r="L35" s="26" t="e">
        <f>IF(K15/(K15+K33)&gt;=0.5,"必須経費半分以上","必須経費半分以下")</f>
        <v>#DIV/0!</v>
      </c>
    </row>
    <row r="36" spans="1:12" x14ac:dyDescent="0.4">
      <c r="A36" s="26" t="s">
        <v>13</v>
      </c>
    </row>
  </sheetData>
  <mergeCells count="40">
    <mergeCell ref="A16:A33"/>
    <mergeCell ref="A35:H35"/>
    <mergeCell ref="I35:K35"/>
    <mergeCell ref="D22:E22"/>
    <mergeCell ref="D31:E31"/>
    <mergeCell ref="D30:E30"/>
    <mergeCell ref="B33:J33"/>
    <mergeCell ref="D29:J29"/>
    <mergeCell ref="B22:B29"/>
    <mergeCell ref="D20:E20"/>
    <mergeCell ref="D27:E27"/>
    <mergeCell ref="D19:E19"/>
    <mergeCell ref="B16:C18"/>
    <mergeCell ref="B19:C21"/>
    <mergeCell ref="B30:C32"/>
    <mergeCell ref="D25:I25"/>
    <mergeCell ref="A7:A15"/>
    <mergeCell ref="D9:E9"/>
    <mergeCell ref="D11:H11"/>
    <mergeCell ref="D7:E7"/>
    <mergeCell ref="D8:E8"/>
    <mergeCell ref="D10:E10"/>
    <mergeCell ref="D14:H14"/>
    <mergeCell ref="B15:J15"/>
    <mergeCell ref="D12:E12"/>
    <mergeCell ref="D13:E13"/>
    <mergeCell ref="B12:C14"/>
    <mergeCell ref="B7:C11"/>
    <mergeCell ref="D28:H28"/>
    <mergeCell ref="D32:H32"/>
    <mergeCell ref="D21:H21"/>
    <mergeCell ref="D24:H24"/>
    <mergeCell ref="B4:C4"/>
    <mergeCell ref="D6:E6"/>
    <mergeCell ref="B6:C6"/>
    <mergeCell ref="H2:I2"/>
    <mergeCell ref="F1:K1"/>
    <mergeCell ref="D16:E16"/>
    <mergeCell ref="D17:E17"/>
    <mergeCell ref="D18:H18"/>
  </mergeCells>
  <phoneticPr fontId="2"/>
  <pageMargins left="0.62992125984251968" right="0.39370078740157483" top="0.74803149606299213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2024-06-18T05:41:30Z</cp:lastPrinted>
  <dcterms:created xsi:type="dcterms:W3CDTF">2023-01-24T02:53:56Z</dcterms:created>
  <dcterms:modified xsi:type="dcterms:W3CDTF">2024-06-18T05:41:37Z</dcterms:modified>
</cp:coreProperties>
</file>