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Objects="placeholders"/>
  <bookViews>
    <workbookView xWindow="-15" yWindow="-15" windowWidth="7650" windowHeight="8685" tabRatio="337" firstSheet="2" activeTab="2"/>
  </bookViews>
  <sheets>
    <sheet name="短期" sheetId="15" state="hidden" r:id="rId1"/>
    <sheet name="通所" sheetId="5" state="hidden" r:id="rId2"/>
    <sheet name="人件費" sheetId="27" r:id="rId3"/>
  </sheets>
  <definedNames>
    <definedName name="_xlnm.Print_Area" localSheetId="1">通所!$A$1:$G$53</definedName>
    <definedName name="_xlnm.Print_Titles" localSheetId="2">人件費!$2:$3</definedName>
  </definedNames>
  <calcPr calcId="145621" fullCalcOnLoad="1"/>
</workbook>
</file>

<file path=xl/calcChain.xml><?xml version="1.0" encoding="utf-8"?>
<calcChain xmlns="http://schemas.openxmlformats.org/spreadsheetml/2006/main">
  <c r="E11" i="27" l="1"/>
  <c r="E23" i="5"/>
  <c r="E20" i="27"/>
  <c r="E19" i="27"/>
  <c r="E18" i="27"/>
  <c r="E17" i="27"/>
  <c r="E16" i="27"/>
  <c r="E15" i="27"/>
  <c r="E8" i="27"/>
  <c r="E7" i="27"/>
  <c r="E9" i="27"/>
  <c r="E10" i="27"/>
  <c r="E12" i="27"/>
  <c r="E13" i="27"/>
  <c r="E14" i="27"/>
  <c r="D21" i="27"/>
  <c r="C21" i="27"/>
  <c r="B21" i="27"/>
  <c r="C11" i="5"/>
  <c r="D11" i="5"/>
  <c r="E11" i="5"/>
  <c r="G11" i="5"/>
  <c r="C12" i="5"/>
  <c r="D12" i="5"/>
  <c r="E12" i="5"/>
  <c r="G12" i="5"/>
  <c r="C13" i="5"/>
  <c r="D13" i="5"/>
  <c r="E13" i="5"/>
  <c r="G13" i="5"/>
  <c r="C14" i="5"/>
  <c r="D14" i="5"/>
  <c r="E14" i="5"/>
  <c r="G14" i="5"/>
  <c r="C15" i="5"/>
  <c r="D15" i="5"/>
  <c r="E15" i="5"/>
  <c r="G15" i="5"/>
  <c r="C16" i="5"/>
  <c r="D16" i="5"/>
  <c r="E16" i="5"/>
  <c r="G16" i="5"/>
  <c r="G2" i="5"/>
  <c r="G2" i="15"/>
  <c r="E30" i="5"/>
  <c r="E31" i="5"/>
  <c r="E32" i="5"/>
  <c r="E25" i="5"/>
  <c r="C32" i="5"/>
  <c r="E21" i="5"/>
  <c r="F17" i="5"/>
  <c r="G50" i="15"/>
  <c r="F50" i="15"/>
  <c r="E50" i="15"/>
  <c r="D50" i="15"/>
  <c r="C50" i="15"/>
  <c r="D12" i="15"/>
  <c r="E12" i="15"/>
  <c r="G12" i="15"/>
  <c r="D13" i="15"/>
  <c r="E13" i="15"/>
  <c r="G13" i="15"/>
  <c r="D14" i="15"/>
  <c r="E14" i="15"/>
  <c r="G14" i="15"/>
  <c r="D15" i="15"/>
  <c r="E15" i="15"/>
  <c r="G15" i="15"/>
  <c r="D16" i="15"/>
  <c r="E16" i="15"/>
  <c r="G16" i="15"/>
  <c r="D17" i="15"/>
  <c r="E17" i="15"/>
  <c r="G17" i="15"/>
  <c r="F31" i="15"/>
  <c r="F18" i="15"/>
  <c r="G17" i="5"/>
  <c r="B52" i="5"/>
  <c r="E52" i="5"/>
  <c r="G40" i="5"/>
  <c r="B48" i="5"/>
  <c r="D48" i="5"/>
  <c r="G48" i="5"/>
  <c r="D52" i="5"/>
  <c r="E21" i="27"/>
  <c r="C23" i="27"/>
  <c r="E24" i="27"/>
  <c r="C28" i="27"/>
  <c r="E28" i="27"/>
  <c r="E30" i="27"/>
  <c r="G18" i="15"/>
  <c r="B45" i="5"/>
  <c r="D45" i="5"/>
  <c r="G45" i="5"/>
  <c r="B47" i="5"/>
  <c r="D47" i="5"/>
  <c r="G47" i="5"/>
  <c r="E53" i="5"/>
  <c r="B46" i="5"/>
  <c r="D46" i="5"/>
  <c r="G46" i="5"/>
  <c r="D53" i="5"/>
  <c r="B44" i="5"/>
  <c r="D44" i="5"/>
  <c r="G44" i="5"/>
  <c r="B53" i="5"/>
  <c r="F52" i="5"/>
  <c r="F53" i="5"/>
  <c r="C52" i="5"/>
  <c r="G8" i="15"/>
  <c r="G36" i="15"/>
  <c r="C53" i="5"/>
  <c r="B43" i="15"/>
  <c r="D43" i="15"/>
  <c r="G43" i="15"/>
  <c r="B44" i="15"/>
  <c r="D44" i="15"/>
  <c r="G44" i="15"/>
  <c r="B40" i="15"/>
  <c r="D40" i="15"/>
  <c r="G40" i="15"/>
  <c r="B41" i="15"/>
  <c r="D41" i="15"/>
  <c r="G41" i="15"/>
  <c r="B42" i="15"/>
  <c r="D42" i="15"/>
  <c r="G42" i="15"/>
  <c r="C49" i="15"/>
  <c r="D49" i="15"/>
  <c r="G49" i="15"/>
  <c r="E49" i="15"/>
  <c r="F49" i="15"/>
  <c r="D48" i="15"/>
  <c r="G48" i="15"/>
  <c r="E48" i="15"/>
  <c r="C48" i="15"/>
  <c r="F48" i="15"/>
</calcChain>
</file>

<file path=xl/sharedStrings.xml><?xml version="1.0" encoding="utf-8"?>
<sst xmlns="http://schemas.openxmlformats.org/spreadsheetml/2006/main" count="168" uniqueCount="117">
  <si>
    <t>自立</t>
    <rPh sb="0" eb="2">
      <t>ジリツ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</si>
  <si>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</si>
  <si>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</si>
  <si>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</si>
  <si>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</si>
  <si>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</si>
  <si>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介護給付費単位数(A)</t>
    <rPh sb="0" eb="2">
      <t>カイゴ</t>
    </rPh>
    <rPh sb="2" eb="4">
      <t>キュウフ</t>
    </rPh>
    <rPh sb="4" eb="5">
      <t>ヒ</t>
    </rPh>
    <rPh sb="5" eb="8">
      <t>タンイスウ</t>
    </rPh>
    <phoneticPr fontId="2"/>
  </si>
  <si>
    <t>加算単位数(B)</t>
    <rPh sb="0" eb="2">
      <t>カサン</t>
    </rPh>
    <rPh sb="2" eb="5">
      <t>タンイスウ</t>
    </rPh>
    <phoneticPr fontId="2"/>
  </si>
  <si>
    <t>地域倍率</t>
    <rPh sb="0" eb="2">
      <t>チイキ</t>
    </rPh>
    <rPh sb="2" eb="4">
      <t>バイリツ</t>
    </rPh>
    <phoneticPr fontId="2"/>
  </si>
  <si>
    <t>利用者の構成割合(E)</t>
    <rPh sb="0" eb="3">
      <t>リヨウシャ</t>
    </rPh>
    <rPh sb="4" eb="6">
      <t>コウセイ</t>
    </rPh>
    <rPh sb="6" eb="8">
      <t>ワリアイ</t>
    </rPh>
    <phoneticPr fontId="2"/>
  </si>
  <si>
    <t>単価      (D)</t>
    <rPh sb="0" eb="2">
      <t>タンカ</t>
    </rPh>
    <phoneticPr fontId="2"/>
  </si>
  <si>
    <t>合計</t>
    <rPh sb="0" eb="2">
      <t>ゴウケイ</t>
    </rPh>
    <phoneticPr fontId="2"/>
  </si>
  <si>
    <t>単位加算</t>
    <rPh sb="0" eb="2">
      <t>タンイ</t>
    </rPh>
    <rPh sb="2" eb="4">
      <t>カサン</t>
    </rPh>
    <phoneticPr fontId="2"/>
  </si>
  <si>
    <t>単位数</t>
    <rPh sb="0" eb="3">
      <t>タンイスウ</t>
    </rPh>
    <phoneticPr fontId="2"/>
  </si>
  <si>
    <t>チェック欄</t>
    <rPh sb="4" eb="5">
      <t>ラン</t>
    </rPh>
    <phoneticPr fontId="2"/>
  </si>
  <si>
    <t>※加算を見込んだ場合はチェック欄に○印を記入すること</t>
    <rPh sb="1" eb="3">
      <t>カサン</t>
    </rPh>
    <rPh sb="4" eb="6">
      <t>ミコ</t>
    </rPh>
    <rPh sb="8" eb="10">
      <t>バアイ</t>
    </rPh>
    <rPh sb="15" eb="16">
      <t>ラン</t>
    </rPh>
    <rPh sb="18" eb="19">
      <t>シルシ</t>
    </rPh>
    <rPh sb="20" eb="22">
      <t>キニュウ</t>
    </rPh>
    <phoneticPr fontId="2"/>
  </si>
  <si>
    <t>加算項目</t>
    <rPh sb="0" eb="2">
      <t>カサン</t>
    </rPh>
    <rPh sb="2" eb="4">
      <t>コウモク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</si>
  <si>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</si>
  <si>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</si>
  <si>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４年度</t>
  </si>
  <si>
    <t>５年度</t>
  </si>
  <si>
    <t>4.入浴介助加算</t>
    <rPh sb="2" eb="4">
      <t>ニュウヨク</t>
    </rPh>
    <rPh sb="4" eb="6">
      <t>カイジョ</t>
    </rPh>
    <rPh sb="6" eb="8">
      <t>カサン</t>
    </rPh>
    <phoneticPr fontId="2"/>
  </si>
  <si>
    <t>5.特別入浴介助加算</t>
    <rPh sb="2" eb="4">
      <t>トクベツ</t>
    </rPh>
    <rPh sb="4" eb="6">
      <t>ニュウヨク</t>
    </rPh>
    <rPh sb="6" eb="8">
      <t>カイジョ</t>
    </rPh>
    <rPh sb="8" eb="10">
      <t>カサン</t>
    </rPh>
    <phoneticPr fontId="2"/>
  </si>
  <si>
    <t>1.地域外送迎料</t>
    <rPh sb="2" eb="4">
      <t>チイキ</t>
    </rPh>
    <rPh sb="4" eb="5">
      <t>ガイ</t>
    </rPh>
    <rPh sb="5" eb="7">
      <t>ソウゲイ</t>
    </rPh>
    <rPh sb="7" eb="8">
      <t>リョウ</t>
    </rPh>
    <phoneticPr fontId="2"/>
  </si>
  <si>
    <t>2.超過時間費用</t>
    <rPh sb="2" eb="4">
      <t>チョウカ</t>
    </rPh>
    <rPh sb="4" eb="6">
      <t>ジカン</t>
    </rPh>
    <rPh sb="6" eb="8">
      <t>ヒヨウ</t>
    </rPh>
    <phoneticPr fontId="2"/>
  </si>
  <si>
    <t>4.おむつ代</t>
    <rPh sb="5" eb="6">
      <t>ダイ</t>
    </rPh>
    <phoneticPr fontId="2"/>
  </si>
  <si>
    <t>入浴料加重平均</t>
    <rPh sb="0" eb="2">
      <t>ニュウヨク</t>
    </rPh>
    <rPh sb="2" eb="3">
      <t>リョウ</t>
    </rPh>
    <rPh sb="3" eb="5">
      <t>カジュウ</t>
    </rPh>
    <rPh sb="5" eb="7">
      <t>ヘイキン</t>
    </rPh>
    <phoneticPr fontId="2"/>
  </si>
  <si>
    <t>単価</t>
    <rPh sb="0" eb="2">
      <t>タンカ</t>
    </rPh>
    <phoneticPr fontId="2"/>
  </si>
  <si>
    <t>人</t>
    <rPh sb="0" eb="1">
      <t>ヒト</t>
    </rPh>
    <phoneticPr fontId="2"/>
  </si>
  <si>
    <t>入浴（加重平均）</t>
    <rPh sb="0" eb="2">
      <t>ニュウヨク</t>
    </rPh>
    <rPh sb="3" eb="5">
      <t>カジュウ</t>
    </rPh>
    <rPh sb="5" eb="7">
      <t>ヘイキン</t>
    </rPh>
    <phoneticPr fontId="2"/>
  </si>
  <si>
    <t>日額換算</t>
    <rPh sb="0" eb="2">
      <t>ニチガク</t>
    </rPh>
    <rPh sb="2" eb="4">
      <t>カンサン</t>
    </rPh>
    <phoneticPr fontId="2"/>
  </si>
  <si>
    <t>2.送迎費用</t>
    <rPh sb="2" eb="4">
      <t>ソウゲイ</t>
    </rPh>
    <rPh sb="4" eb="6">
      <t>ヒヨウ</t>
    </rPh>
    <phoneticPr fontId="2"/>
  </si>
  <si>
    <t>5.その他の日常生活費</t>
    <rPh sb="2" eb="5">
      <t>ソノタ</t>
    </rPh>
    <rPh sb="6" eb="8">
      <t>ニチジョウ</t>
    </rPh>
    <rPh sb="8" eb="11">
      <t>セイカツヒ</t>
    </rPh>
    <phoneticPr fontId="2"/>
  </si>
  <si>
    <t>4.理美容代</t>
    <rPh sb="2" eb="3">
      <t>リ</t>
    </rPh>
    <rPh sb="3" eb="5">
      <t>ビヨウ</t>
    </rPh>
    <rPh sb="5" eb="6">
      <t>ダイ</t>
    </rPh>
    <phoneticPr fontId="2"/>
  </si>
  <si>
    <t>（２）総収入</t>
    <rPh sb="3" eb="4">
      <t>ソウ</t>
    </rPh>
    <rPh sb="4" eb="6">
      <t>シュウニュウ</t>
    </rPh>
    <phoneticPr fontId="2"/>
  </si>
  <si>
    <t>［　単独　・　併設　：　Ⅰ　Ⅱ　Ⅲ　］</t>
    <rPh sb="2" eb="4">
      <t>タンドク</t>
    </rPh>
    <rPh sb="7" eb="9">
      <t>ヘイセツ</t>
    </rPh>
    <phoneticPr fontId="2"/>
  </si>
  <si>
    <t>介護保険収入</t>
    <rPh sb="0" eb="2">
      <t>カイゴ</t>
    </rPh>
    <rPh sb="2" eb="4">
      <t>ホケン</t>
    </rPh>
    <rPh sb="4" eb="6">
      <t>シュウニュウ</t>
    </rPh>
    <phoneticPr fontId="2"/>
  </si>
  <si>
    <t>利用料収入</t>
    <rPh sb="0" eb="3">
      <t>リヨウリョウ</t>
    </rPh>
    <rPh sb="3" eb="5">
      <t>シュウニュウ</t>
    </rPh>
    <phoneticPr fontId="2"/>
  </si>
  <si>
    <t>人員(人)</t>
    <rPh sb="0" eb="2">
      <t>ジンイン</t>
    </rPh>
    <rPh sb="3" eb="4">
      <t>ヒト</t>
    </rPh>
    <phoneticPr fontId="2"/>
  </si>
  <si>
    <t>基本給（千円）</t>
    <rPh sb="0" eb="3">
      <t>キホンキュウ</t>
    </rPh>
    <rPh sb="4" eb="6">
      <t>センエン</t>
    </rPh>
    <phoneticPr fontId="2"/>
  </si>
  <si>
    <t>諸手当（千円）</t>
    <rPh sb="0" eb="1">
      <t>ショ</t>
    </rPh>
    <rPh sb="1" eb="3">
      <t>テアテ</t>
    </rPh>
    <rPh sb="4" eb="6">
      <t>センエン</t>
    </rPh>
    <phoneticPr fontId="2"/>
  </si>
  <si>
    <t>合計額（千円）</t>
    <rPh sb="0" eb="2">
      <t>ゴウケイ</t>
    </rPh>
    <rPh sb="2" eb="3">
      <t>ガク</t>
    </rPh>
    <rPh sb="4" eb="6">
      <t>センエン</t>
    </rPh>
    <phoneticPr fontId="2"/>
  </si>
  <si>
    <t>備考</t>
    <rPh sb="0" eb="2">
      <t>ビコウ</t>
    </rPh>
    <phoneticPr fontId="2"/>
  </si>
  <si>
    <t>(月額)</t>
    <rPh sb="1" eb="3">
      <t>ゲツガク</t>
    </rPh>
    <phoneticPr fontId="2"/>
  </si>
  <si>
    <t>A</t>
    <phoneticPr fontId="2"/>
  </si>
  <si>
    <t>B</t>
    <phoneticPr fontId="2"/>
  </si>
  <si>
    <t>C</t>
    <phoneticPr fontId="2"/>
  </si>
  <si>
    <t>（B+C)×A</t>
    <phoneticPr fontId="2"/>
  </si>
  <si>
    <t>年額</t>
    <rPh sb="0" eb="2">
      <t>ネンガク</t>
    </rPh>
    <phoneticPr fontId="2"/>
  </si>
  <si>
    <t>千円</t>
    <rPh sb="0" eb="2">
      <t>センエン</t>
    </rPh>
    <phoneticPr fontId="2"/>
  </si>
  <si>
    <t>年間賞与支給額</t>
    <rPh sb="0" eb="2">
      <t>ネンカン</t>
    </rPh>
    <rPh sb="2" eb="4">
      <t>ショウヨ</t>
    </rPh>
    <rPh sb="4" eb="7">
      <t>シキュウガク</t>
    </rPh>
    <phoneticPr fontId="2"/>
  </si>
  <si>
    <t>法定福利費</t>
    <rPh sb="0" eb="1">
      <t>ホウテイ</t>
    </rPh>
    <rPh sb="1" eb="2">
      <t>テイ</t>
    </rPh>
    <rPh sb="2" eb="4">
      <t>フクリ</t>
    </rPh>
    <rPh sb="4" eb="5">
      <t>ヒ</t>
    </rPh>
    <phoneticPr fontId="2"/>
  </si>
  <si>
    <t>人件費総額</t>
    <rPh sb="0" eb="3">
      <t>ジンケンヒ</t>
    </rPh>
    <rPh sb="3" eb="5">
      <t>ソウガク</t>
    </rPh>
    <phoneticPr fontId="2"/>
  </si>
  <si>
    <t>その他給与支給に関する特記事項等</t>
    <rPh sb="0" eb="3">
      <t>ソノタ</t>
    </rPh>
    <rPh sb="3" eb="5">
      <t>キュウヨ</t>
    </rPh>
    <rPh sb="5" eb="7">
      <t>シキュウ</t>
    </rPh>
    <rPh sb="8" eb="9">
      <t>カン</t>
    </rPh>
    <rPh sb="11" eb="13">
      <t>トッキ</t>
    </rPh>
    <rPh sb="13" eb="15">
      <t>ジコウ</t>
    </rPh>
    <rPh sb="15" eb="16">
      <t>トウ</t>
    </rPh>
    <phoneticPr fontId="2"/>
  </si>
  <si>
    <t>要介護度別　　単位合計       (C=A＋B)</t>
    <rPh sb="0" eb="1">
      <t>ヨウ</t>
    </rPh>
    <rPh sb="1" eb="3">
      <t>カイゴ</t>
    </rPh>
    <rPh sb="3" eb="4">
      <t>ド</t>
    </rPh>
    <rPh sb="4" eb="5">
      <t>ベツ</t>
    </rPh>
    <rPh sb="7" eb="9">
      <t>タンイ</t>
    </rPh>
    <rPh sb="9" eb="11">
      <t>ゴウケイ</t>
    </rPh>
    <phoneticPr fontId="2"/>
  </si>
  <si>
    <t>加重平均日額単価算出（F＝Ｃ×D×E）</t>
    <rPh sb="0" eb="2">
      <t>カジュウ</t>
    </rPh>
    <rPh sb="2" eb="4">
      <t>ヘイキン</t>
    </rPh>
    <rPh sb="4" eb="6">
      <t>ニチガク</t>
    </rPh>
    <rPh sb="6" eb="8">
      <t>タンカ</t>
    </rPh>
    <rPh sb="8" eb="10">
      <t>サンシュツ</t>
    </rPh>
    <phoneticPr fontId="2"/>
  </si>
  <si>
    <t>１人当たりの平均収入　(a)</t>
    <rPh sb="1" eb="2">
      <t>ヒト</t>
    </rPh>
    <rPh sb="2" eb="3">
      <t>ア</t>
    </rPh>
    <rPh sb="6" eb="8">
      <t>ヘイキン</t>
    </rPh>
    <rPh sb="8" eb="10">
      <t>シュウニュウ</t>
    </rPh>
    <phoneticPr fontId="2"/>
  </si>
  <si>
    <t>事業日数　　　(b)</t>
    <rPh sb="0" eb="2">
      <t>ジギョウ</t>
    </rPh>
    <rPh sb="2" eb="4">
      <t>ニッスウ</t>
    </rPh>
    <phoneticPr fontId="2"/>
  </si>
  <si>
    <t>１人当たりの年間平均収入(c＝a×b)　　</t>
    <rPh sb="1" eb="2">
      <t>ヒト</t>
    </rPh>
    <rPh sb="2" eb="3">
      <t>ア</t>
    </rPh>
    <rPh sb="6" eb="8">
      <t>ネンカン</t>
    </rPh>
    <rPh sb="8" eb="10">
      <t>ヘイキン</t>
    </rPh>
    <rPh sb="10" eb="12">
      <t>シュウニュウ</t>
    </rPh>
    <phoneticPr fontId="2"/>
  </si>
  <si>
    <t>入所定員　　　(d)</t>
    <rPh sb="0" eb="2">
      <t>ニュウショ</t>
    </rPh>
    <rPh sb="2" eb="4">
      <t>テイイン</t>
    </rPh>
    <phoneticPr fontId="2"/>
  </si>
  <si>
    <t>利用率　　　　(e)</t>
    <rPh sb="0" eb="3">
      <t>リヨウリツ</t>
    </rPh>
    <phoneticPr fontId="2"/>
  </si>
  <si>
    <t>総収入　　　　　(f＝c×d×e)</t>
    <rPh sb="0" eb="3">
      <t>ソウシュウニュウ</t>
    </rPh>
    <phoneticPr fontId="2"/>
  </si>
  <si>
    <t>入所（利用）者１人当たり平均収入額の算出根拠</t>
    <rPh sb="0" eb="2">
      <t>ニュウショ</t>
    </rPh>
    <rPh sb="3" eb="5">
      <t>リヨウ</t>
    </rPh>
    <rPh sb="6" eb="7">
      <t>シャ</t>
    </rPh>
    <rPh sb="8" eb="9">
      <t>ニン</t>
    </rPh>
    <rPh sb="9" eb="10">
      <t>ア</t>
    </rPh>
    <rPh sb="12" eb="14">
      <t>ヘイキン</t>
    </rPh>
    <rPh sb="14" eb="16">
      <t>シュウニュウ</t>
    </rPh>
    <rPh sb="16" eb="17">
      <t>ガク</t>
    </rPh>
    <rPh sb="18" eb="20">
      <t>サンシュツ</t>
    </rPh>
    <rPh sb="20" eb="22">
      <t>コンキョ</t>
    </rPh>
    <phoneticPr fontId="2"/>
  </si>
  <si>
    <t>１人当たりの平均収入</t>
    <rPh sb="1" eb="2">
      <t>ヒトリ</t>
    </rPh>
    <rPh sb="2" eb="3">
      <t>ア</t>
    </rPh>
    <rPh sb="6" eb="8">
      <t>ヘイキン</t>
    </rPh>
    <rPh sb="8" eb="10">
      <t>シュウニュウ</t>
    </rPh>
    <phoneticPr fontId="2"/>
  </si>
  <si>
    <t>初年度</t>
    <rPh sb="0" eb="3">
      <t>ショネンド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</si>
  <si>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</si>
  <si>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</si>
  <si>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（５）介護保険収入・利用料収入の内訳</t>
    <rPh sb="3" eb="5">
      <t>カイゴ</t>
    </rPh>
    <rPh sb="5" eb="7">
      <t>ホケン</t>
    </rPh>
    <rPh sb="7" eb="9">
      <t>シュウニュウ</t>
    </rPh>
    <rPh sb="10" eb="12">
      <t>リヨウ</t>
    </rPh>
    <rPh sb="12" eb="13">
      <t>リョウ</t>
    </rPh>
    <rPh sb="13" eb="15">
      <t>シュウニュウ</t>
    </rPh>
    <rPh sb="16" eb="18">
      <t>ウチワケ</t>
    </rPh>
    <phoneticPr fontId="2"/>
  </si>
  <si>
    <t>初年度</t>
    <rPh sb="0" eb="2">
      <t>ショネン</t>
    </rPh>
    <rPh sb="2" eb="3">
      <t>ド</t>
    </rPh>
    <phoneticPr fontId="2"/>
  </si>
  <si>
    <t>４年度</t>
    <rPh sb="1" eb="3">
      <t>ネンド</t>
    </rPh>
    <phoneticPr fontId="2"/>
  </si>
  <si>
    <t>５年度</t>
    <rPh sb="1" eb="3">
      <t>ネンド</t>
    </rPh>
    <phoneticPr fontId="2"/>
  </si>
  <si>
    <t>法人名：</t>
    <rPh sb="0" eb="2">
      <t>ホウジン</t>
    </rPh>
    <rPh sb="2" eb="3">
      <t>メイ</t>
    </rPh>
    <phoneticPr fontId="2"/>
  </si>
  <si>
    <t>1.常勤専従理学療法士等</t>
    <rPh sb="2" eb="4">
      <t>ジョウキン</t>
    </rPh>
    <rPh sb="4" eb="6">
      <t>センジュウ</t>
    </rPh>
    <rPh sb="6" eb="8">
      <t>リガク</t>
    </rPh>
    <rPh sb="8" eb="11">
      <t>リョウホウシ</t>
    </rPh>
    <rPh sb="11" eb="12">
      <t>トウ</t>
    </rPh>
    <phoneticPr fontId="2"/>
  </si>
  <si>
    <t>利用者負担費用（日額換算：積算根拠添付）</t>
    <rPh sb="0" eb="3">
      <t>リヨウシャ</t>
    </rPh>
    <rPh sb="3" eb="5">
      <t>フタン</t>
    </rPh>
    <rPh sb="5" eb="7">
      <t>ヒヨウ</t>
    </rPh>
    <rPh sb="8" eb="10">
      <t>ニチガク</t>
    </rPh>
    <rPh sb="10" eb="12">
      <t>カンサン</t>
    </rPh>
    <rPh sb="13" eb="15">
      <t>セキサン</t>
    </rPh>
    <rPh sb="15" eb="17">
      <t>コンキョ</t>
    </rPh>
    <rPh sb="17" eb="19">
      <t>テンプ</t>
    </rPh>
    <phoneticPr fontId="2"/>
  </si>
  <si>
    <t>3.小規模生活単位型短期入所生活介護費</t>
    <rPh sb="2" eb="5">
      <t>ショウキボ</t>
    </rPh>
    <rPh sb="5" eb="7">
      <t>セイカツ</t>
    </rPh>
    <rPh sb="7" eb="10">
      <t>タンイガタ</t>
    </rPh>
    <rPh sb="10" eb="12">
      <t>タンキ</t>
    </rPh>
    <rPh sb="12" eb="14">
      <t>ニュウショ</t>
    </rPh>
    <rPh sb="14" eb="16">
      <t>セイカツ</t>
    </rPh>
    <rPh sb="16" eb="18">
      <t>カイゴ</t>
    </rPh>
    <rPh sb="18" eb="19">
      <t>ヒ</t>
    </rPh>
    <phoneticPr fontId="2"/>
  </si>
  <si>
    <t>1.居住費</t>
    <rPh sb="2" eb="4">
      <t>キョジュウ</t>
    </rPh>
    <rPh sb="4" eb="5">
      <t>ヒ</t>
    </rPh>
    <phoneticPr fontId="2"/>
  </si>
  <si>
    <t>１人当たり日額平均収入(a)</t>
    <rPh sb="1" eb="2">
      <t>ヒトリ</t>
    </rPh>
    <rPh sb="2" eb="3">
      <t>ア</t>
    </rPh>
    <rPh sb="5" eb="7">
      <t>ニチガク</t>
    </rPh>
    <rPh sb="7" eb="9">
      <t>ヘイキン</t>
    </rPh>
    <rPh sb="9" eb="11">
      <t>シュウニュウ</t>
    </rPh>
    <phoneticPr fontId="2"/>
  </si>
  <si>
    <t>１人当たり日額平均収入　(a)</t>
    <rPh sb="1" eb="2">
      <t>ヒト</t>
    </rPh>
    <rPh sb="2" eb="3">
      <t>ア</t>
    </rPh>
    <rPh sb="5" eb="7">
      <t>ニチガク</t>
    </rPh>
    <rPh sb="7" eb="9">
      <t>ヘイキン</t>
    </rPh>
    <rPh sb="9" eb="11">
      <t>シュウニュウ</t>
    </rPh>
    <phoneticPr fontId="2"/>
  </si>
  <si>
    <t>１人当たり年間平均収入(c＝a×b)　　</t>
    <rPh sb="1" eb="2">
      <t>ヒト</t>
    </rPh>
    <rPh sb="2" eb="3">
      <t>ア</t>
    </rPh>
    <rPh sb="5" eb="7">
      <t>ネンカン</t>
    </rPh>
    <rPh sb="7" eb="9">
      <t>ヘイキン</t>
    </rPh>
    <rPh sb="9" eb="11">
      <t>シュウニュウ</t>
    </rPh>
    <phoneticPr fontId="2"/>
  </si>
  <si>
    <t>１人当たり日額自己負担額</t>
    <rPh sb="1" eb="2">
      <t>ニン</t>
    </rPh>
    <rPh sb="2" eb="3">
      <t>ア</t>
    </rPh>
    <rPh sb="5" eb="7">
      <t>ニチガク</t>
    </rPh>
    <rPh sb="7" eb="9">
      <t>ジコ</t>
    </rPh>
    <rPh sb="9" eb="12">
      <t>フタンガク</t>
    </rPh>
    <phoneticPr fontId="2"/>
  </si>
  <si>
    <t>×0.15＝</t>
    <phoneticPr fontId="2"/>
  </si>
  <si>
    <t>利用料収入(居住費分)</t>
    <rPh sb="0" eb="3">
      <t>リヨウリョウ</t>
    </rPh>
    <rPh sb="3" eb="5">
      <t>シュウニュウ</t>
    </rPh>
    <rPh sb="6" eb="8">
      <t>キョジュウ</t>
    </rPh>
    <rPh sb="8" eb="9">
      <t>ヒ</t>
    </rPh>
    <rPh sb="9" eb="10">
      <t>ブン</t>
    </rPh>
    <phoneticPr fontId="2"/>
  </si>
  <si>
    <t>利用料収入(居住費以外)</t>
    <rPh sb="0" eb="2">
      <t>リヨウ</t>
    </rPh>
    <rPh sb="2" eb="3">
      <t>リョウ</t>
    </rPh>
    <rPh sb="3" eb="5">
      <t>シュウニュウ</t>
    </rPh>
    <rPh sb="6" eb="8">
      <t>キョジュウ</t>
    </rPh>
    <rPh sb="8" eb="9">
      <t>ヒ</t>
    </rPh>
    <rPh sb="9" eb="11">
      <t>イガイ</t>
    </rPh>
    <phoneticPr fontId="2"/>
  </si>
  <si>
    <t>（３）総収入の内訳</t>
    <rPh sb="3" eb="6">
      <t>ソウシュウニュウ</t>
    </rPh>
    <rPh sb="7" eb="9">
      <t>ウチワケ</t>
    </rPh>
    <phoneticPr fontId="2"/>
  </si>
  <si>
    <r>
      <t>所在地域が市川市、松戸市、習志野市、柏市、浦安市、四街道市にある施設は</t>
    </r>
    <r>
      <rPr>
        <b/>
        <u/>
        <sz val="11"/>
        <rFont val="ＭＳ Ｐゴシック"/>
        <family val="3"/>
        <charset val="128"/>
      </rPr>
      <t>1.018</t>
    </r>
    <r>
      <rPr>
        <sz val="11"/>
        <rFont val="ＭＳ Ｐゴシック"/>
        <family val="3"/>
        <charset val="128"/>
      </rPr>
      <t>にする</t>
    </r>
    <rPh sb="0" eb="2">
      <t>ショザイ</t>
    </rPh>
    <rPh sb="2" eb="4">
      <t>チイキ</t>
    </rPh>
    <rPh sb="5" eb="8">
      <t>イチカワシ</t>
    </rPh>
    <rPh sb="9" eb="12">
      <t>マツドシ</t>
    </rPh>
    <rPh sb="13" eb="17">
      <t>ナラシノシ</t>
    </rPh>
    <rPh sb="18" eb="20">
      <t>カシワシ</t>
    </rPh>
    <rPh sb="21" eb="24">
      <t>ウラヤスシ</t>
    </rPh>
    <rPh sb="25" eb="29">
      <t>ヨツカイドウシ</t>
    </rPh>
    <rPh sb="32" eb="34">
      <t>シセツ</t>
    </rPh>
    <phoneticPr fontId="2"/>
  </si>
  <si>
    <r>
      <t>所在地域が市川市、松戸市、習志野市、柏市、浦安市、四街道市にある施設は</t>
    </r>
    <r>
      <rPr>
        <b/>
        <u/>
        <sz val="11"/>
        <rFont val="ＭＳ Ｐゴシック"/>
        <family val="3"/>
        <charset val="128"/>
      </rPr>
      <t>1.012</t>
    </r>
    <r>
      <rPr>
        <sz val="11"/>
        <rFont val="ＭＳ Ｐゴシック"/>
        <family val="3"/>
        <charset val="128"/>
      </rPr>
      <t>にする</t>
    </r>
    <rPh sb="0" eb="2">
      <t>ショザイ</t>
    </rPh>
    <rPh sb="2" eb="4">
      <t>チイキ</t>
    </rPh>
    <rPh sb="5" eb="8">
      <t>イチカワシ</t>
    </rPh>
    <rPh sb="9" eb="12">
      <t>マツドシ</t>
    </rPh>
    <rPh sb="13" eb="17">
      <t>ナラシノシ</t>
    </rPh>
    <rPh sb="18" eb="20">
      <t>カシワシ</t>
    </rPh>
    <rPh sb="21" eb="24">
      <t>ウラヤスシ</t>
    </rPh>
    <rPh sb="25" eb="29">
      <t>ヨツカイドウシ</t>
    </rPh>
    <rPh sb="32" eb="34">
      <t>シセツ</t>
    </rPh>
    <phoneticPr fontId="2"/>
  </si>
  <si>
    <t>（１）短期入所生活介護費</t>
    <phoneticPr fontId="2"/>
  </si>
  <si>
    <t>2.通所介護費</t>
    <rPh sb="2" eb="3">
      <t>ツウ</t>
    </rPh>
    <rPh sb="3" eb="4">
      <t>ショ</t>
    </rPh>
    <rPh sb="4" eb="6">
      <t>カイゴ</t>
    </rPh>
    <rPh sb="6" eb="7">
      <t>ヒ</t>
    </rPh>
    <phoneticPr fontId="2"/>
  </si>
  <si>
    <t>（１）通所介護費</t>
    <rPh sb="3" eb="5">
      <t>ツウショ</t>
    </rPh>
    <rPh sb="5" eb="7">
      <t>カイゴ</t>
    </rPh>
    <rPh sb="7" eb="8">
      <t>ヒ</t>
    </rPh>
    <phoneticPr fontId="2"/>
  </si>
  <si>
    <t>10.療養食加算</t>
    <rPh sb="3" eb="4">
      <t>リョウ</t>
    </rPh>
    <rPh sb="4" eb="5">
      <t>オサム</t>
    </rPh>
    <rPh sb="5" eb="6">
      <t>ショク</t>
    </rPh>
    <rPh sb="6" eb="8">
      <t>カサン</t>
    </rPh>
    <phoneticPr fontId="2"/>
  </si>
  <si>
    <t>2.管理栄養士配置加算</t>
    <rPh sb="2" eb="4">
      <t>カンリ</t>
    </rPh>
    <rPh sb="4" eb="7">
      <t>エイヨウシ</t>
    </rPh>
    <rPh sb="7" eb="9">
      <t>ハイチ</t>
    </rPh>
    <rPh sb="9" eb="11">
      <t>カサン</t>
    </rPh>
    <phoneticPr fontId="2"/>
  </si>
  <si>
    <t>3.栄養士配置加算</t>
    <rPh sb="2" eb="5">
      <t>エイヨウシ</t>
    </rPh>
    <rPh sb="5" eb="7">
      <t>ハイチ</t>
    </rPh>
    <rPh sb="7" eb="9">
      <t>カサン</t>
    </rPh>
    <phoneticPr fontId="2"/>
  </si>
  <si>
    <t>2.食費</t>
    <rPh sb="2" eb="3">
      <t>ショク</t>
    </rPh>
    <rPh sb="3" eb="4">
      <t>ヒ</t>
    </rPh>
    <phoneticPr fontId="2"/>
  </si>
  <si>
    <t>2.送迎加算</t>
    <rPh sb="2" eb="4">
      <t>ソウゲイ</t>
    </rPh>
    <rPh sb="4" eb="6">
      <t>カサン</t>
    </rPh>
    <phoneticPr fontId="2"/>
  </si>
  <si>
    <t>4.特別入浴介助加算</t>
    <rPh sb="2" eb="4">
      <t>トクベツ</t>
    </rPh>
    <rPh sb="4" eb="6">
      <t>ニュウヨク</t>
    </rPh>
    <rPh sb="6" eb="8">
      <t>カイジョ</t>
    </rPh>
    <rPh sb="8" eb="10">
      <t>カサン</t>
    </rPh>
    <phoneticPr fontId="2"/>
  </si>
  <si>
    <t>食費</t>
    <rPh sb="0" eb="1">
      <t>ショク</t>
    </rPh>
    <rPh sb="1" eb="2">
      <t>ヒ</t>
    </rPh>
    <phoneticPr fontId="2"/>
  </si>
  <si>
    <t>月額</t>
    <rPh sb="0" eb="2">
      <t>ゲツガク</t>
    </rPh>
    <phoneticPr fontId="2"/>
  </si>
  <si>
    <t>×</t>
    <phoneticPr fontId="2"/>
  </si>
  <si>
    <t>月</t>
    <rPh sb="0" eb="1">
      <t>ツキ</t>
    </rPh>
    <phoneticPr fontId="2"/>
  </si>
  <si>
    <t>年間賞与支給額の算出根拠</t>
    <rPh sb="0" eb="2">
      <t>ネンカン</t>
    </rPh>
    <rPh sb="2" eb="4">
      <t>ショウヨ</t>
    </rPh>
    <rPh sb="4" eb="7">
      <t>シキュウガク</t>
    </rPh>
    <rPh sb="8" eb="10">
      <t>サンシュツ</t>
    </rPh>
    <rPh sb="10" eb="12">
      <t>コンキョ</t>
    </rPh>
    <phoneticPr fontId="2"/>
  </si>
  <si>
    <t>経過的要介護</t>
    <rPh sb="0" eb="3">
      <t>ケイカテキ</t>
    </rPh>
    <rPh sb="3" eb="4">
      <t>ヨウ</t>
    </rPh>
    <rPh sb="4" eb="6">
      <t>カイゴ</t>
    </rPh>
    <phoneticPr fontId="2"/>
  </si>
  <si>
    <t>［　小規模型通所介護費　６　～　８　時間］</t>
    <rPh sb="2" eb="5">
      <t>ショウキボ</t>
    </rPh>
    <rPh sb="5" eb="6">
      <t>カタ</t>
    </rPh>
    <rPh sb="6" eb="8">
      <t>ツウショ</t>
    </rPh>
    <rPh sb="8" eb="10">
      <t>カイゴ</t>
    </rPh>
    <rPh sb="10" eb="11">
      <t>ヒ</t>
    </rPh>
    <rPh sb="18" eb="20">
      <t>ジカン</t>
    </rPh>
    <phoneticPr fontId="2"/>
  </si>
  <si>
    <t>1.個別機能訓練加算</t>
    <rPh sb="2" eb="4">
      <t>コベツ</t>
    </rPh>
    <rPh sb="4" eb="6">
      <t>キノウ</t>
    </rPh>
    <rPh sb="6" eb="8">
      <t>クンレン</t>
    </rPh>
    <rPh sb="8" eb="10">
      <t>カサン</t>
    </rPh>
    <phoneticPr fontId="2"/>
  </si>
  <si>
    <t>2.入浴介助加算</t>
    <rPh sb="2" eb="4">
      <t>ニュウヨク</t>
    </rPh>
    <rPh sb="4" eb="6">
      <t>カイジョ</t>
    </rPh>
    <rPh sb="6" eb="8">
      <t>カサン</t>
    </rPh>
    <phoneticPr fontId="2"/>
  </si>
  <si>
    <t>管理者</t>
    <rPh sb="0" eb="3">
      <t>カンリシャ</t>
    </rPh>
    <phoneticPr fontId="2"/>
  </si>
  <si>
    <t>生活相談員</t>
    <rPh sb="0" eb="2">
      <t>セイカツ</t>
    </rPh>
    <rPh sb="2" eb="5">
      <t>ソウダンイン</t>
    </rPh>
    <phoneticPr fontId="2"/>
  </si>
  <si>
    <t>看護職員</t>
    <rPh sb="0" eb="2">
      <t>カンゴ</t>
    </rPh>
    <rPh sb="2" eb="4">
      <t>ショクイン</t>
    </rPh>
    <phoneticPr fontId="2"/>
  </si>
  <si>
    <t>機能訓練指導員</t>
    <rPh sb="0" eb="2">
      <t>キノウ</t>
    </rPh>
    <rPh sb="2" eb="4">
      <t>クンレン</t>
    </rPh>
    <rPh sb="4" eb="5">
      <t>サ</t>
    </rPh>
    <rPh sb="5" eb="6">
      <t>ミチビ</t>
    </rPh>
    <rPh sb="6" eb="7">
      <t>イン</t>
    </rPh>
    <phoneticPr fontId="2"/>
  </si>
  <si>
    <t>計画作成担当者</t>
    <rPh sb="0" eb="2">
      <t>ケイカク</t>
    </rPh>
    <rPh sb="2" eb="4">
      <t>サクセイ</t>
    </rPh>
    <rPh sb="4" eb="7">
      <t>タントウシャ</t>
    </rPh>
    <phoneticPr fontId="2"/>
  </si>
  <si>
    <t>介護職員</t>
    <rPh sb="0" eb="1">
      <t>カイ</t>
    </rPh>
    <rPh sb="1" eb="2">
      <t>ゴ</t>
    </rPh>
    <rPh sb="2" eb="4">
      <t>ショクイン</t>
    </rPh>
    <phoneticPr fontId="2"/>
  </si>
  <si>
    <t>事務員</t>
    <rPh sb="0" eb="3">
      <t>ジムイン</t>
    </rPh>
    <phoneticPr fontId="2"/>
  </si>
  <si>
    <t>調理員等</t>
    <rPh sb="0" eb="3">
      <t>チョウリイン</t>
    </rPh>
    <rPh sb="3" eb="4">
      <t>トウ</t>
    </rPh>
    <phoneticPr fontId="2"/>
  </si>
  <si>
    <t>その他職員</t>
    <rPh sb="0" eb="3">
      <t>ソノタ</t>
    </rPh>
    <rPh sb="3" eb="5">
      <t>ショクイン</t>
    </rPh>
    <phoneticPr fontId="2"/>
  </si>
  <si>
    <t>栄養士</t>
    <rPh sb="0" eb="3">
      <t>エイヨウシ</t>
    </rPh>
    <phoneticPr fontId="2"/>
  </si>
  <si>
    <t>様式8</t>
    <rPh sb="0" eb="2">
      <t>ヨウシキ</t>
    </rPh>
    <phoneticPr fontId="2"/>
  </si>
  <si>
    <t>人件費（職員）内訳</t>
    <rPh sb="0" eb="3">
      <t>ジンケンヒ</t>
    </rPh>
    <rPh sb="4" eb="6">
      <t>ショクイン</t>
    </rPh>
    <rPh sb="7" eb="9">
      <t>ウチワケ</t>
    </rPh>
    <phoneticPr fontId="2"/>
  </si>
  <si>
    <t>職種</t>
    <rPh sb="0" eb="1">
      <t>ショク</t>
    </rPh>
    <rPh sb="1" eb="2">
      <t>タネ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</si>
</sst>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7" formatCode="0.000"/>
    <numFmt numFmtId="178" formatCode="0&quot;単位&quot;"/>
    <numFmt numFmtId="181" formatCode="0&quot;円&quot;"/>
    <numFmt numFmtId="182" formatCode="0.0%"/>
    <numFmt numFmtId="184" formatCode="0,000&quot;円&quot;"/>
    <numFmt numFmtId="185" formatCode="0&quot;日&quot;"/>
    <numFmt numFmtId="186" formatCode="0&quot;人&quot;"/>
    <numFmt numFmtId="188" formatCode="0,000&quot;千円&quot;"/>
    <numFmt numFmtId="191" formatCode="#,###&quot;千円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38" fontId="0" fillId="0" borderId="2" xfId="2" applyFont="1" applyBorder="1"/>
    <xf numFmtId="9" fontId="0" fillId="0" borderId="2" xfId="0" applyNumberFormat="1" applyBorder="1"/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178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0" fontId="0" fillId="0" borderId="2" xfId="2" applyNumberFormat="1" applyFont="1" applyBorder="1"/>
    <xf numFmtId="181" fontId="0" fillId="0" borderId="2" xfId="0" applyNumberFormat="1" applyBorder="1"/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/>
    <xf numFmtId="184" fontId="4" fillId="0" borderId="1" xfId="0" applyNumberFormat="1" applyFont="1" applyBorder="1"/>
    <xf numFmtId="0" fontId="0" fillId="0" borderId="8" xfId="0" applyBorder="1" applyAlignment="1">
      <alignment horizontal="center" vertical="center" wrapText="1"/>
    </xf>
    <xf numFmtId="184" fontId="6" fillId="0" borderId="2" xfId="0" applyNumberFormat="1" applyFont="1" applyBorder="1"/>
    <xf numFmtId="184" fontId="0" fillId="0" borderId="2" xfId="0" applyNumberFormat="1" applyBorder="1"/>
    <xf numFmtId="186" fontId="0" fillId="0" borderId="2" xfId="0" applyNumberFormat="1" applyBorder="1"/>
    <xf numFmtId="188" fontId="0" fillId="0" borderId="2" xfId="0" applyNumberFormat="1" applyBorder="1"/>
    <xf numFmtId="2" fontId="0" fillId="0" borderId="2" xfId="0" applyNumberFormat="1" applyBorder="1"/>
    <xf numFmtId="181" fontId="0" fillId="0" borderId="2" xfId="0" applyNumberFormat="1" applyBorder="1" applyAlignment="1">
      <alignment shrinkToFit="1"/>
    </xf>
    <xf numFmtId="177" fontId="0" fillId="0" borderId="0" xfId="0" applyNumberFormat="1" applyBorder="1"/>
    <xf numFmtId="0" fontId="3" fillId="0" borderId="0" xfId="0" applyFont="1" applyBorder="1" applyAlignment="1">
      <alignment horizontal="center"/>
    </xf>
    <xf numFmtId="188" fontId="0" fillId="0" borderId="0" xfId="0" applyNumberFormat="1" applyBorder="1"/>
    <xf numFmtId="186" fontId="0" fillId="0" borderId="0" xfId="0" applyNumberFormat="1" applyBorder="1"/>
    <xf numFmtId="9" fontId="0" fillId="0" borderId="0" xfId="1" applyNumberFormat="1" applyFont="1" applyBorder="1"/>
    <xf numFmtId="0" fontId="0" fillId="0" borderId="0" xfId="0" applyBorder="1" applyAlignment="1">
      <alignment horizontal="center"/>
    </xf>
    <xf numFmtId="184" fontId="6" fillId="0" borderId="0" xfId="0" applyNumberFormat="1" applyFont="1" applyBorder="1"/>
    <xf numFmtId="185" fontId="0" fillId="0" borderId="0" xfId="0" applyNumberFormat="1" applyBorder="1"/>
    <xf numFmtId="184" fontId="0" fillId="0" borderId="0" xfId="0" applyNumberFormat="1" applyBorder="1"/>
    <xf numFmtId="178" fontId="0" fillId="0" borderId="2" xfId="0" applyNumberFormat="1" applyFill="1" applyBorder="1"/>
    <xf numFmtId="177" fontId="0" fillId="2" borderId="1" xfId="0" applyNumberFormat="1" applyFill="1" applyBorder="1"/>
    <xf numFmtId="182" fontId="0" fillId="2" borderId="2" xfId="1" applyNumberFormat="1" applyFont="1" applyFill="1" applyBorder="1"/>
    <xf numFmtId="182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81" fontId="0" fillId="2" borderId="2" xfId="0" applyNumberFormat="1" applyFill="1" applyBorder="1"/>
    <xf numFmtId="185" fontId="0" fillId="2" borderId="4" xfId="0" applyNumberFormat="1" applyFill="1" applyBorder="1"/>
    <xf numFmtId="186" fontId="0" fillId="2" borderId="2" xfId="0" applyNumberFormat="1" applyFill="1" applyBorder="1"/>
    <xf numFmtId="9" fontId="0" fillId="2" borderId="2" xfId="1" applyNumberFormat="1" applyFont="1" applyFill="1" applyBorder="1"/>
    <xf numFmtId="38" fontId="1" fillId="0" borderId="2" xfId="2" applyBorder="1"/>
    <xf numFmtId="182" fontId="1" fillId="2" borderId="2" xfId="1" applyNumberFormat="1" applyFill="1" applyBorder="1"/>
    <xf numFmtId="0" fontId="0" fillId="0" borderId="5" xfId="0" applyFill="1" applyBorder="1" applyAlignment="1">
      <alignment horizontal="left"/>
    </xf>
    <xf numFmtId="9" fontId="1" fillId="2" borderId="2" xfId="1" applyNumberFormat="1" applyFill="1" applyBorder="1"/>
    <xf numFmtId="184" fontId="4" fillId="0" borderId="0" xfId="0" applyNumberFormat="1" applyFont="1" applyBorder="1"/>
    <xf numFmtId="188" fontId="0" fillId="0" borderId="2" xfId="2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1" fillId="0" borderId="2" xfId="2" applyNumberFormat="1" applyBorder="1"/>
    <xf numFmtId="0" fontId="0" fillId="0" borderId="0" xfId="0" applyAlignment="1"/>
    <xf numFmtId="191" fontId="0" fillId="0" borderId="2" xfId="0" applyNumberFormat="1" applyBorder="1"/>
    <xf numFmtId="38" fontId="7" fillId="0" borderId="0" xfId="2" applyFont="1"/>
    <xf numFmtId="38" fontId="1" fillId="0" borderId="0" xfId="2"/>
    <xf numFmtId="38" fontId="6" fillId="0" borderId="8" xfId="2" applyFont="1" applyBorder="1" applyAlignment="1">
      <alignment horizontal="center"/>
    </xf>
    <xf numFmtId="38" fontId="1" fillId="0" borderId="9" xfId="2" applyBorder="1"/>
    <xf numFmtId="38" fontId="1" fillId="0" borderId="9" xfId="2" applyBorder="1" applyAlignment="1">
      <alignment horizontal="center"/>
    </xf>
    <xf numFmtId="38" fontId="1" fillId="0" borderId="10" xfId="2" applyBorder="1" applyAlignment="1">
      <alignment horizontal="center"/>
    </xf>
    <xf numFmtId="38" fontId="1" fillId="0" borderId="8" xfId="2" applyBorder="1"/>
    <xf numFmtId="38" fontId="1" fillId="0" borderId="11" xfId="2" applyBorder="1"/>
    <xf numFmtId="38" fontId="1" fillId="0" borderId="10" xfId="2" applyBorder="1"/>
    <xf numFmtId="38" fontId="1" fillId="0" borderId="8" xfId="2" applyNumberFormat="1" applyBorder="1"/>
    <xf numFmtId="38" fontId="1" fillId="0" borderId="3" xfId="2" applyBorder="1"/>
    <xf numFmtId="38" fontId="1" fillId="0" borderId="12" xfId="2" applyBorder="1"/>
    <xf numFmtId="38" fontId="1" fillId="0" borderId="13" xfId="2" applyBorder="1"/>
    <xf numFmtId="38" fontId="1" fillId="0" borderId="12" xfId="2" applyFont="1" applyBorder="1"/>
    <xf numFmtId="38" fontId="1" fillId="0" borderId="0" xfId="2" applyBorder="1"/>
    <xf numFmtId="0" fontId="0" fillId="0" borderId="0" xfId="0" applyFill="1" applyBorder="1" applyAlignment="1"/>
    <xf numFmtId="0" fontId="0" fillId="0" borderId="2" xfId="0" applyFill="1" applyBorder="1" applyAlignment="1">
      <alignment horizontal="center"/>
    </xf>
    <xf numFmtId="38" fontId="1" fillId="0" borderId="8" xfId="2" applyFont="1" applyBorder="1" applyAlignment="1">
      <alignment shrinkToFit="1"/>
    </xf>
    <xf numFmtId="38" fontId="1" fillId="0" borderId="0" xfId="2" applyAlignment="1">
      <alignment shrinkToFit="1"/>
    </xf>
    <xf numFmtId="38" fontId="1" fillId="0" borderId="8" xfId="2" applyBorder="1" applyAlignment="1">
      <alignment shrinkToFit="1"/>
    </xf>
    <xf numFmtId="38" fontId="1" fillId="0" borderId="10" xfId="2" applyBorder="1" applyAlignment="1">
      <alignment shrinkToFit="1"/>
    </xf>
    <xf numFmtId="38" fontId="1" fillId="0" borderId="14" xfId="2" applyBorder="1" applyAlignment="1">
      <alignment shrinkToFit="1"/>
    </xf>
    <xf numFmtId="38" fontId="1" fillId="0" borderId="15" xfId="2" applyBorder="1" applyAlignment="1">
      <alignment shrinkToFit="1"/>
    </xf>
    <xf numFmtId="38" fontId="1" fillId="0" borderId="16" xfId="2" applyBorder="1" applyAlignment="1">
      <alignment shrinkToFit="1"/>
    </xf>
    <xf numFmtId="38" fontId="1" fillId="0" borderId="0" xfId="2" applyFont="1"/>
    <xf numFmtId="38" fontId="0" fillId="0" borderId="12" xfId="2" applyFont="1" applyBorder="1"/>
    <xf numFmtId="0" fontId="3" fillId="0" borderId="0" xfId="0" applyFont="1" applyAlignment="1">
      <alignment horizontal="left" wrapText="1"/>
    </xf>
    <xf numFmtId="38" fontId="1" fillId="0" borderId="8" xfId="2" applyFill="1" applyBorder="1"/>
    <xf numFmtId="184" fontId="4" fillId="0" borderId="17" xfId="0" applyNumberFormat="1" applyFont="1" applyBorder="1"/>
    <xf numFmtId="0" fontId="3" fillId="0" borderId="0" xfId="0" applyFont="1" applyBorder="1" applyAlignment="1">
      <alignment horizontal="left" wrapText="1"/>
    </xf>
    <xf numFmtId="177" fontId="0" fillId="0" borderId="0" xfId="0" applyNumberFormat="1" applyFill="1" applyBorder="1"/>
    <xf numFmtId="181" fontId="0" fillId="0" borderId="0" xfId="0" applyNumberFormat="1" applyFill="1" applyBorder="1"/>
    <xf numFmtId="181" fontId="0" fillId="3" borderId="2" xfId="0" applyNumberFormat="1" applyFill="1" applyBorder="1"/>
    <xf numFmtId="0" fontId="0" fillId="0" borderId="13" xfId="0" applyBorder="1"/>
    <xf numFmtId="181" fontId="0" fillId="0" borderId="13" xfId="0" applyNumberFormat="1" applyFill="1" applyBorder="1"/>
    <xf numFmtId="0" fontId="9" fillId="0" borderId="0" xfId="3" applyFont="1" applyFill="1" applyAlignment="1">
      <alignment horizontal="left"/>
    </xf>
    <xf numFmtId="38" fontId="1" fillId="0" borderId="13" xfId="2" applyFont="1" applyBorder="1" applyAlignment="1">
      <alignment horizontal="center"/>
    </xf>
    <xf numFmtId="38" fontId="1" fillId="0" borderId="14" xfId="2" applyFont="1" applyBorder="1" applyAlignment="1">
      <alignment shrinkToFit="1"/>
    </xf>
    <xf numFmtId="40" fontId="1" fillId="3" borderId="2" xfId="2" applyNumberFormat="1" applyFill="1" applyBorder="1"/>
    <xf numFmtId="38" fontId="1" fillId="0" borderId="18" xfId="2" applyFont="1" applyBorder="1"/>
    <xf numFmtId="38" fontId="1" fillId="0" borderId="2" xfId="2" applyBorder="1" applyAlignment="1">
      <alignment shrinkToFit="1"/>
    </xf>
    <xf numFmtId="0" fontId="0" fillId="0" borderId="2" xfId="0" applyBorder="1" applyAlignment="1">
      <alignment shrinkToFit="1"/>
    </xf>
    <xf numFmtId="38" fontId="1" fillId="0" borderId="13" xfId="2" applyFill="1" applyBorder="1"/>
    <xf numFmtId="38" fontId="1" fillId="0" borderId="13" xfId="2" applyFont="1" applyFill="1" applyBorder="1" applyAlignment="1">
      <alignment horizontal="center"/>
    </xf>
    <xf numFmtId="38" fontId="1" fillId="0" borderId="3" xfId="2" applyFill="1" applyBorder="1"/>
    <xf numFmtId="38" fontId="1" fillId="0" borderId="3" xfId="2" applyFont="1" applyFill="1" applyBorder="1"/>
    <xf numFmtId="38" fontId="1" fillId="0" borderId="3" xfId="2" applyFont="1" applyFill="1" applyBorder="1" applyAlignment="1">
      <alignment horizontal="center"/>
    </xf>
    <xf numFmtId="38" fontId="0" fillId="0" borderId="18" xfId="2" applyFont="1" applyBorder="1"/>
    <xf numFmtId="38" fontId="6" fillId="0" borderId="0" xfId="2" applyFont="1" applyAlignment="1">
      <alignment horizontal="right" shrinkToFit="1"/>
    </xf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5" xfId="0" applyFill="1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shrinkToFit="1"/>
    </xf>
    <xf numFmtId="0" fontId="0" fillId="0" borderId="4" xfId="0" applyBorder="1" applyAlignment="1">
      <alignment shrinkToFit="1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184" fontId="1" fillId="0" borderId="20" xfId="0" applyNumberFormat="1" applyFont="1" applyFill="1" applyBorder="1" applyAlignment="1"/>
    <xf numFmtId="184" fontId="1" fillId="0" borderId="21" xfId="0" applyNumberFormat="1" applyFont="1" applyFill="1" applyBorder="1" applyAlignment="1"/>
    <xf numFmtId="14" fontId="0" fillId="0" borderId="0" xfId="0" applyNumberFormat="1" applyAlignment="1">
      <alignment horizontal="center"/>
    </xf>
    <xf numFmtId="38" fontId="1" fillId="0" borderId="8" xfId="2" applyBorder="1" applyAlignment="1">
      <alignment vertical="center" wrapText="1"/>
    </xf>
    <xf numFmtId="38" fontId="1" fillId="0" borderId="9" xfId="2" applyBorder="1" applyAlignment="1">
      <alignment vertical="center" wrapText="1"/>
    </xf>
    <xf numFmtId="38" fontId="1" fillId="0" borderId="10" xfId="2" applyBorder="1" applyAlignment="1">
      <alignment vertical="center" wrapText="1"/>
    </xf>
    <xf numFmtId="38" fontId="1" fillId="0" borderId="8" xfId="2" applyFont="1" applyBorder="1" applyAlignment="1">
      <alignment horizontal="center"/>
    </xf>
    <xf numFmtId="38" fontId="1" fillId="0" borderId="10" xfId="2" applyFont="1" applyBorder="1" applyAlignment="1">
      <alignment horizontal="center"/>
    </xf>
    <xf numFmtId="38" fontId="1" fillId="0" borderId="8" xfId="2" applyBorder="1" applyAlignment="1">
      <alignment horizontal="center" vertical="center"/>
    </xf>
    <xf numFmtId="38" fontId="1" fillId="0" borderId="10" xfId="2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1" fillId="0" borderId="9" xfId="2" applyBorder="1" applyAlignment="1">
      <alignment horizontal="center" vertical="center"/>
    </xf>
    <xf numFmtId="38" fontId="6" fillId="0" borderId="8" xfId="2" applyFont="1" applyBorder="1" applyAlignment="1">
      <alignment horizontal="center" vertical="center" shrinkToFit="1"/>
    </xf>
    <xf numFmtId="38" fontId="1" fillId="0" borderId="9" xfId="2" applyBorder="1" applyAlignment="1">
      <alignment horizontal="center" vertical="center" shrinkToFit="1"/>
    </xf>
    <xf numFmtId="38" fontId="1" fillId="0" borderId="10" xfId="2" applyBorder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標準" xfId="0" builtinId="0"/>
    <cellStyle name="標準_2 資金・償還計画様式(記載例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 flipV="1">
          <a:off x="2657475" y="4314825"/>
          <a:ext cx="962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 macro="" textlink="">
      <xdr:nvSpPr>
        <xdr:cNvPr id="1102" name="Line 3"/>
        <xdr:cNvSpPr>
          <a:spLocks noChangeShapeType="1"/>
        </xdr:cNvSpPr>
      </xdr:nvSpPr>
      <xdr:spPr bwMode="auto">
        <a:xfrm flipV="1">
          <a:off x="2657475" y="4314825"/>
          <a:ext cx="962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 macro="" textlink="">
      <xdr:nvSpPr>
        <xdr:cNvPr id="1103" name="Line 4"/>
        <xdr:cNvSpPr>
          <a:spLocks noChangeShapeType="1"/>
        </xdr:cNvSpPr>
      </xdr:nvSpPr>
      <xdr:spPr bwMode="auto">
        <a:xfrm flipV="1">
          <a:off x="2657475" y="4314825"/>
          <a:ext cx="962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6" zoomScaleNormal="100" workbookViewId="0">
      <selection activeCell="A54" sqref="A54"/>
    </sheetView>
  </sheetViews>
  <sheetFormatPr defaultRowHeight="13.5"/>
  <cols>
    <col min="1" max="3" width="11.625" customWidth="1"/>
    <col min="4" max="4" width="12.5" customWidth="1"/>
    <col min="5" max="6" width="11.625" customWidth="1"/>
    <col min="7" max="7" width="13.125" customWidth="1"/>
  </cols>
  <sheetData>
    <row r="1" spans="1:8" ht="17.25">
      <c r="A1" s="120" t="s">
        <v>62</v>
      </c>
      <c r="B1" s="120"/>
      <c r="C1" s="120"/>
      <c r="D1" s="120"/>
      <c r="E1" s="120"/>
      <c r="F1" s="120"/>
      <c r="G1" s="120"/>
    </row>
    <row r="2" spans="1:8">
      <c r="F2" s="56" t="s">
        <v>71</v>
      </c>
      <c r="G2" s="57" t="e">
        <f>#REF!</f>
        <v>#REF!</v>
      </c>
    </row>
    <row r="3" spans="1:8" ht="14.25">
      <c r="A3" s="23" t="s">
        <v>74</v>
      </c>
    </row>
    <row r="5" spans="1:8" ht="15" thickBot="1">
      <c r="A5" s="23" t="s">
        <v>86</v>
      </c>
    </row>
    <row r="6" spans="1:8" ht="24" customHeight="1" thickBot="1">
      <c r="A6" s="1" t="s">
        <v>8</v>
      </c>
      <c r="B6" s="42">
        <v>1</v>
      </c>
      <c r="C6" s="121" t="s">
        <v>85</v>
      </c>
      <c r="D6" s="122"/>
      <c r="E6" s="122"/>
      <c r="F6" s="122"/>
      <c r="G6" s="122"/>
      <c r="H6" s="7"/>
    </row>
    <row r="7" spans="1:8" ht="13.5" customHeight="1" thickBot="1">
      <c r="A7" s="8"/>
      <c r="B7" s="91"/>
      <c r="C7" s="90"/>
      <c r="D7" s="87"/>
      <c r="E7" s="87"/>
      <c r="F7" s="87"/>
      <c r="G7" s="87"/>
      <c r="H7" s="7"/>
    </row>
    <row r="8" spans="1:8" ht="15.75" thickTop="1" thickBot="1">
      <c r="A8" s="8"/>
      <c r="B8" s="32"/>
      <c r="C8" s="33"/>
      <c r="D8" s="21"/>
      <c r="E8" s="123" t="s">
        <v>79</v>
      </c>
      <c r="F8" s="124"/>
      <c r="G8" s="89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8" ht="40.5">
      <c r="A10" s="2"/>
      <c r="B10" s="3" t="s">
        <v>6</v>
      </c>
      <c r="C10" s="4" t="s">
        <v>7</v>
      </c>
      <c r="D10" s="4" t="s">
        <v>54</v>
      </c>
      <c r="E10" s="4" t="s">
        <v>10</v>
      </c>
      <c r="F10" s="4" t="s">
        <v>9</v>
      </c>
      <c r="G10" s="4" t="s">
        <v>55</v>
      </c>
    </row>
    <row r="11" spans="1:8">
      <c r="A11" s="2" t="s">
        <v>0</v>
      </c>
      <c r="B11" s="2"/>
      <c r="C11" s="2"/>
      <c r="D11" s="2"/>
      <c r="E11" s="2"/>
      <c r="F11" s="2"/>
      <c r="G11" s="2"/>
    </row>
    <row r="12" spans="1:8">
      <c r="A12" s="2" t="s">
        <v>100</v>
      </c>
      <c r="B12" s="2">
        <v>526</v>
      </c>
      <c r="C12" s="99"/>
      <c r="D12" s="58">
        <f t="shared" ref="D12:D17" si="0">B12+C12</f>
        <v>526</v>
      </c>
      <c r="E12" s="30">
        <f t="shared" ref="E12:E17" si="1">10*B$6</f>
        <v>10</v>
      </c>
      <c r="F12" s="51"/>
      <c r="G12" s="50">
        <f t="shared" ref="G12:G17" si="2">ROUND(D12*E12*F12,0)</f>
        <v>0</v>
      </c>
    </row>
    <row r="13" spans="1:8">
      <c r="A13" s="2" t="s">
        <v>1</v>
      </c>
      <c r="B13" s="2">
        <v>707</v>
      </c>
      <c r="C13" s="99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8">
      <c r="A14" s="2" t="s">
        <v>2</v>
      </c>
      <c r="B14" s="2">
        <v>778</v>
      </c>
      <c r="C14" s="99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8">
      <c r="A15" s="2" t="s">
        <v>3</v>
      </c>
      <c r="B15" s="50">
        <v>848</v>
      </c>
      <c r="C15" s="99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8">
      <c r="A16" s="2" t="s">
        <v>4</v>
      </c>
      <c r="B16" s="50">
        <v>919</v>
      </c>
      <c r="C16" s="99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>
      <c r="A17" s="2" t="s">
        <v>5</v>
      </c>
      <c r="B17" s="50">
        <v>979</v>
      </c>
      <c r="C17" s="99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7">
      <c r="A20" s="8" t="s">
        <v>12</v>
      </c>
      <c r="B20" s="8"/>
    </row>
    <row r="21" spans="1:7">
      <c r="A21" s="116" t="s">
        <v>16</v>
      </c>
      <c r="B21" s="117"/>
      <c r="C21" s="14" t="s">
        <v>13</v>
      </c>
      <c r="D21" s="14" t="s">
        <v>14</v>
      </c>
      <c r="F21" s="8"/>
      <c r="G21" s="37"/>
    </row>
    <row r="22" spans="1:7" ht="14.25">
      <c r="A22" s="22" t="s">
        <v>72</v>
      </c>
      <c r="B22" s="16"/>
      <c r="C22" s="41">
        <v>12</v>
      </c>
      <c r="D22" s="45"/>
      <c r="F22" s="8"/>
      <c r="G22" s="54"/>
    </row>
    <row r="23" spans="1:7" ht="14.25">
      <c r="A23" s="52" t="s">
        <v>90</v>
      </c>
      <c r="B23" s="16"/>
      <c r="C23" s="41">
        <v>12</v>
      </c>
      <c r="D23" s="45"/>
      <c r="F23" s="8"/>
      <c r="G23" s="54"/>
    </row>
    <row r="24" spans="1:7" ht="14.25">
      <c r="A24" s="52" t="s">
        <v>91</v>
      </c>
      <c r="B24" s="16"/>
      <c r="C24" s="41">
        <v>10</v>
      </c>
      <c r="D24" s="45"/>
      <c r="F24" s="8"/>
      <c r="G24" s="54"/>
    </row>
    <row r="25" spans="1:7" ht="14.25" hidden="1">
      <c r="A25" s="52" t="s">
        <v>89</v>
      </c>
      <c r="B25" s="16"/>
      <c r="C25" s="41">
        <v>23</v>
      </c>
      <c r="D25" s="45"/>
      <c r="F25" s="8"/>
      <c r="G25" s="54"/>
    </row>
    <row r="26" spans="1:7">
      <c r="A26" s="10" t="s">
        <v>15</v>
      </c>
    </row>
    <row r="28" spans="1:7">
      <c r="A28" t="s">
        <v>73</v>
      </c>
    </row>
    <row r="29" spans="1:7">
      <c r="A29" s="116" t="s">
        <v>18</v>
      </c>
      <c r="B29" s="117"/>
      <c r="C29" s="14" t="s">
        <v>17</v>
      </c>
    </row>
    <row r="30" spans="1:7">
      <c r="A30" s="12" t="s">
        <v>75</v>
      </c>
      <c r="B30" s="11"/>
      <c r="C30" s="93"/>
    </row>
    <row r="31" spans="1:7" hidden="1">
      <c r="A31" s="12" t="s">
        <v>31</v>
      </c>
      <c r="B31" s="11"/>
      <c r="C31" s="46"/>
      <c r="F31" s="125">
        <f ca="1">TODAY()</f>
        <v>42249</v>
      </c>
      <c r="G31" s="125"/>
    </row>
    <row r="32" spans="1:7">
      <c r="A32" s="12" t="s">
        <v>92</v>
      </c>
      <c r="B32" s="11"/>
      <c r="C32" s="46"/>
    </row>
    <row r="33" spans="1:7" hidden="1">
      <c r="A33" s="12" t="s">
        <v>33</v>
      </c>
      <c r="B33" s="11"/>
      <c r="C33" s="46"/>
    </row>
    <row r="34" spans="1:7" hidden="1">
      <c r="A34" s="12" t="s">
        <v>32</v>
      </c>
      <c r="B34" s="11"/>
      <c r="C34" s="46"/>
    </row>
    <row r="35" spans="1:7" ht="14.25" thickBot="1">
      <c r="C35" s="59"/>
    </row>
    <row r="36" spans="1:7" ht="15" thickBot="1">
      <c r="E36" s="110" t="s">
        <v>76</v>
      </c>
      <c r="F36" s="111"/>
      <c r="G36" s="24">
        <f>G18+SUM(C30:C34)</f>
        <v>0</v>
      </c>
    </row>
    <row r="38" spans="1:7">
      <c r="A38" t="s">
        <v>34</v>
      </c>
    </row>
    <row r="39" spans="1:7" ht="40.5">
      <c r="A39" s="4"/>
      <c r="B39" s="25" t="s">
        <v>77</v>
      </c>
      <c r="C39" s="4" t="s">
        <v>57</v>
      </c>
      <c r="D39" s="4" t="s">
        <v>78</v>
      </c>
      <c r="E39" s="4" t="s">
        <v>59</v>
      </c>
      <c r="F39" s="4" t="s">
        <v>60</v>
      </c>
      <c r="G39" s="4" t="s">
        <v>61</v>
      </c>
    </row>
    <row r="40" spans="1:7" ht="14.25">
      <c r="A40" s="15" t="s">
        <v>64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65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66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spans="1:7">
      <c r="A46" t="s">
        <v>67</v>
      </c>
    </row>
    <row r="47" spans="1:7">
      <c r="A47" s="112"/>
      <c r="B47" s="113"/>
      <c r="C47" s="14" t="s">
        <v>68</v>
      </c>
      <c r="D47" s="14" t="s">
        <v>65</v>
      </c>
      <c r="E47" s="14" t="s">
        <v>66</v>
      </c>
      <c r="F47" s="14" t="s">
        <v>69</v>
      </c>
      <c r="G47" s="14" t="s">
        <v>70</v>
      </c>
    </row>
    <row r="48" spans="1:7">
      <c r="A48" s="118" t="s">
        <v>36</v>
      </c>
      <c r="B48" s="119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>
      <c r="A49" s="112" t="s">
        <v>82</v>
      </c>
      <c r="B49" s="113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>
      <c r="A50" s="114" t="s">
        <v>81</v>
      </c>
      <c r="B50" s="115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honeticPr fontId="2"/>
  <pageMargins left="0.78700000000000003" right="0.78700000000000003" top="0.98399999999999999" bottom="0.98399999999999999" header="0.51200000000000001" footer="0.51200000000000001"/>
  <pageSetup paperSize="9" scale="99" orientation="portrait" horizontalDpi="200" verticalDpi="200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D40" sqref="D40"/>
    </sheetView>
  </sheetViews>
  <sheetFormatPr defaultRowHeight="13.5"/>
  <cols>
    <col min="1" max="3" width="11.625" customWidth="1"/>
    <col min="4" max="4" width="12.5" customWidth="1"/>
    <col min="5" max="6" width="11.625" customWidth="1"/>
    <col min="7" max="7" width="13.125" customWidth="1"/>
  </cols>
  <sheetData>
    <row r="1" spans="1:8" ht="17.25">
      <c r="A1" s="120" t="s">
        <v>62</v>
      </c>
      <c r="B1" s="120"/>
      <c r="C1" s="120"/>
      <c r="D1" s="120"/>
      <c r="E1" s="120"/>
      <c r="F1" s="120"/>
      <c r="G1" s="120"/>
    </row>
    <row r="2" spans="1:8">
      <c r="F2" s="56" t="s">
        <v>71</v>
      </c>
      <c r="G2" s="57" t="e">
        <f>#REF!</f>
        <v>#REF!</v>
      </c>
    </row>
    <row r="3" spans="1:8" ht="14.25">
      <c r="A3" s="23" t="s">
        <v>87</v>
      </c>
    </row>
    <row r="5" spans="1:8" ht="15" thickBot="1">
      <c r="A5" s="23" t="s">
        <v>88</v>
      </c>
    </row>
    <row r="6" spans="1:8" ht="24" customHeight="1" thickBot="1">
      <c r="A6" s="1" t="s">
        <v>8</v>
      </c>
      <c r="B6" s="42">
        <v>1</v>
      </c>
      <c r="C6" s="121" t="s">
        <v>84</v>
      </c>
      <c r="D6" s="122"/>
      <c r="E6" s="122"/>
      <c r="F6" s="122"/>
      <c r="G6" s="122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>
      <c r="A8" s="10" t="s">
        <v>101</v>
      </c>
      <c r="C8" s="9"/>
      <c r="D8" s="9"/>
      <c r="E8" s="9"/>
      <c r="F8" s="9"/>
      <c r="G8" s="9"/>
      <c r="H8" s="7"/>
    </row>
    <row r="9" spans="1:8" ht="40.5">
      <c r="A9" s="2"/>
      <c r="B9" s="3" t="s">
        <v>6</v>
      </c>
      <c r="C9" s="4" t="s">
        <v>7</v>
      </c>
      <c r="D9" s="4" t="s">
        <v>54</v>
      </c>
      <c r="E9" s="4" t="s">
        <v>10</v>
      </c>
      <c r="F9" s="4" t="s">
        <v>9</v>
      </c>
      <c r="G9" s="4" t="s">
        <v>55</v>
      </c>
    </row>
    <row r="10" spans="1:8">
      <c r="A10" s="2" t="s">
        <v>0</v>
      </c>
      <c r="B10" s="2"/>
      <c r="C10" s="2"/>
      <c r="D10" s="2"/>
      <c r="E10" s="2"/>
      <c r="F10" s="2"/>
      <c r="G10" s="2"/>
    </row>
    <row r="11" spans="1:8">
      <c r="A11" s="102" t="s">
        <v>100</v>
      </c>
      <c r="B11" s="2">
        <v>707</v>
      </c>
      <c r="C11" s="17">
        <f t="shared" ref="C11:C16" si="0">IF(ISBLANK(D$21),0,C$21)+IF(ISBLANK(D$22),0,C$22)+IF(ISBLANK(D$23),0,C$23)+IF(ISBLANK(D$24),0,$E$25/10 )</f>
        <v>0</v>
      </c>
      <c r="D11" s="17">
        <f t="shared" ref="D11:D16" si="1">B11+C11</f>
        <v>707</v>
      </c>
      <c r="E11" s="30">
        <f t="shared" ref="E11:E16" si="2">10*B$6</f>
        <v>10</v>
      </c>
      <c r="F11" s="43"/>
      <c r="G11" s="5">
        <f t="shared" ref="G11:G16" si="3">ROUND(D11*E11*F11,0)</f>
        <v>0</v>
      </c>
    </row>
    <row r="12" spans="1:8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8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8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8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8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7">
      <c r="A19" s="8" t="s">
        <v>12</v>
      </c>
      <c r="B19" s="8"/>
    </row>
    <row r="20" spans="1:7">
      <c r="A20" s="116" t="s">
        <v>16</v>
      </c>
      <c r="B20" s="117"/>
      <c r="C20" s="14" t="s">
        <v>13</v>
      </c>
      <c r="D20" s="14" t="s">
        <v>14</v>
      </c>
      <c r="E20" s="14" t="s">
        <v>30</v>
      </c>
    </row>
    <row r="21" spans="1:7">
      <c r="A21" s="22" t="s">
        <v>102</v>
      </c>
      <c r="B21" s="16"/>
      <c r="C21" s="13">
        <v>27</v>
      </c>
      <c r="D21" s="45"/>
      <c r="E21" s="17">
        <f>IF(ISBLANK(D21),0,C21*E10)</f>
        <v>0</v>
      </c>
    </row>
    <row r="22" spans="1:7" hidden="1">
      <c r="A22" s="22"/>
      <c r="B22" s="16"/>
      <c r="C22" s="13"/>
      <c r="D22" s="45"/>
      <c r="E22" s="17"/>
    </row>
    <row r="23" spans="1:7" hidden="1">
      <c r="A23" s="22" t="s">
        <v>93</v>
      </c>
      <c r="B23" s="16"/>
      <c r="C23" s="13">
        <v>94</v>
      </c>
      <c r="D23" s="45"/>
      <c r="E23" s="17">
        <f>IF(ISBLANK(D23),0,C23*E12)</f>
        <v>0</v>
      </c>
    </row>
    <row r="24" spans="1:7">
      <c r="A24" s="22" t="s">
        <v>103</v>
      </c>
      <c r="B24" s="16"/>
      <c r="C24" s="13">
        <v>50</v>
      </c>
      <c r="D24" s="45"/>
      <c r="E24" s="31" t="s">
        <v>29</v>
      </c>
    </row>
    <row r="25" spans="1:7" hidden="1">
      <c r="A25" s="22" t="s">
        <v>94</v>
      </c>
      <c r="B25" s="16"/>
      <c r="C25" s="13">
        <v>65</v>
      </c>
      <c r="D25" s="14"/>
      <c r="E25" s="17">
        <f>IF(ISBLANK(D24),0,E32)</f>
        <v>0</v>
      </c>
    </row>
    <row r="26" spans="1:7">
      <c r="A26" s="10" t="s">
        <v>15</v>
      </c>
    </row>
    <row r="28" spans="1:7" hidden="1">
      <c r="A28" t="s">
        <v>26</v>
      </c>
    </row>
    <row r="29" spans="1:7" hidden="1">
      <c r="A29" s="116"/>
      <c r="B29" s="117"/>
      <c r="C29" s="14" t="s">
        <v>28</v>
      </c>
      <c r="D29" s="14" t="s">
        <v>27</v>
      </c>
      <c r="E29" s="14" t="s">
        <v>27</v>
      </c>
    </row>
    <row r="30" spans="1:7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7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7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spans="1:7">
      <c r="A34" t="s">
        <v>73</v>
      </c>
    </row>
    <row r="35" spans="1:7">
      <c r="A35" s="15" t="s">
        <v>18</v>
      </c>
      <c r="B35" s="16"/>
      <c r="C35" s="14" t="s">
        <v>17</v>
      </c>
    </row>
    <row r="36" spans="1:7" hidden="1">
      <c r="A36" s="12" t="s">
        <v>23</v>
      </c>
      <c r="B36" s="11"/>
      <c r="C36" s="46">
        <v>0</v>
      </c>
      <c r="F36" s="125"/>
      <c r="G36" s="125"/>
    </row>
    <row r="37" spans="1:7" hidden="1">
      <c r="A37" s="12" t="s">
        <v>24</v>
      </c>
      <c r="B37" s="11"/>
      <c r="C37" s="46">
        <v>0</v>
      </c>
    </row>
    <row r="38" spans="1:7" ht="14.25" thickBot="1">
      <c r="A38" s="12" t="s">
        <v>95</v>
      </c>
      <c r="B38" s="11"/>
      <c r="C38" s="46"/>
    </row>
    <row r="39" spans="1:7" ht="14.25" hidden="1" thickBot="1">
      <c r="A39" s="12" t="s">
        <v>25</v>
      </c>
      <c r="B39" s="11"/>
      <c r="C39" s="46">
        <v>0</v>
      </c>
    </row>
    <row r="40" spans="1:7" ht="15" thickBot="1">
      <c r="A40" s="94"/>
      <c r="B40" s="94"/>
      <c r="C40" s="95"/>
      <c r="E40" s="19" t="s">
        <v>63</v>
      </c>
      <c r="F40" s="20"/>
      <c r="G40" s="24">
        <f>G17+SUM(C36:C40)</f>
        <v>0</v>
      </c>
    </row>
    <row r="41" spans="1:7" ht="14.25">
      <c r="A41" s="8"/>
      <c r="B41" s="8"/>
      <c r="C41" s="92"/>
      <c r="E41" s="8"/>
      <c r="F41" s="8"/>
      <c r="G41" s="54"/>
    </row>
    <row r="42" spans="1:7">
      <c r="A42" t="s">
        <v>34</v>
      </c>
    </row>
    <row r="43" spans="1:7" ht="40.5">
      <c r="A43" s="4"/>
      <c r="B43" s="25" t="s">
        <v>56</v>
      </c>
      <c r="C43" s="4" t="s">
        <v>57</v>
      </c>
      <c r="D43" s="4" t="s">
        <v>58</v>
      </c>
      <c r="E43" s="4" t="s">
        <v>59</v>
      </c>
      <c r="F43" s="4" t="s">
        <v>60</v>
      </c>
      <c r="G43" s="4" t="s">
        <v>61</v>
      </c>
    </row>
    <row r="44" spans="1:7" ht="14.25">
      <c r="A44" s="15" t="s">
        <v>64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65</v>
      </c>
      <c r="B45" s="26">
        <f>G$40</f>
        <v>0</v>
      </c>
      <c r="C45" s="47"/>
      <c r="D45" s="27">
        <f>B45*C45</f>
        <v>0</v>
      </c>
      <c r="E45" s="48"/>
      <c r="F45" s="49">
        <v>0.55000000000000004</v>
      </c>
      <c r="G45" s="29">
        <f>ROUND(D45*E45*F45,-3)/1000</f>
        <v>0</v>
      </c>
    </row>
    <row r="46" spans="1:7" ht="14.25">
      <c r="A46" s="15" t="s">
        <v>66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spans="1:7">
      <c r="A50" s="76" t="s">
        <v>83</v>
      </c>
    </row>
    <row r="51" spans="1:7">
      <c r="A51" s="2"/>
      <c r="B51" s="14" t="s">
        <v>68</v>
      </c>
      <c r="C51" s="14" t="s">
        <v>65</v>
      </c>
      <c r="D51" s="14" t="s">
        <v>66</v>
      </c>
      <c r="E51" s="14" t="s">
        <v>69</v>
      </c>
      <c r="F51" s="14" t="s">
        <v>70</v>
      </c>
    </row>
    <row r="52" spans="1:7">
      <c r="A52" s="77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7">
      <c r="A53" s="77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mergeCells count="5">
    <mergeCell ref="F36:G36"/>
    <mergeCell ref="A1:G1"/>
    <mergeCell ref="C6:G6"/>
    <mergeCell ref="A20:B20"/>
    <mergeCell ref="A29:B29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horizontalDpi="200" verticalDpi="200" r:id="rId1"/>
  <headerFooter alignWithMargins="0">
    <oddHeader>&amp;R&amp;A　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/>
  </sheetViews>
  <sheetFormatPr defaultRowHeight="13.5"/>
  <cols>
    <col min="1" max="1" width="18.75" style="62" customWidth="1"/>
    <col min="2" max="2" width="9" style="62"/>
    <col min="3" max="4" width="14.5" style="62" customWidth="1"/>
    <col min="5" max="5" width="14.625" style="62" customWidth="1"/>
    <col min="6" max="6" width="16.375" style="79" customWidth="1"/>
    <col min="7" max="7" width="5.875" style="62" customWidth="1"/>
    <col min="8" max="16384" width="9" style="62"/>
  </cols>
  <sheetData>
    <row r="1" spans="1:6" ht="21.75" customHeight="1">
      <c r="F1" s="109" t="s">
        <v>114</v>
      </c>
    </row>
    <row r="2" spans="1:6" ht="17.25">
      <c r="A2" s="61" t="s">
        <v>115</v>
      </c>
      <c r="D2" s="96"/>
      <c r="E2" s="125"/>
      <c r="F2" s="125"/>
    </row>
    <row r="4" spans="1:6" ht="17.25" customHeight="1">
      <c r="A4" s="135" t="s">
        <v>116</v>
      </c>
      <c r="B4" s="63" t="s">
        <v>38</v>
      </c>
      <c r="C4" s="63" t="s">
        <v>39</v>
      </c>
      <c r="D4" s="63" t="s">
        <v>40</v>
      </c>
      <c r="E4" s="63" t="s">
        <v>41</v>
      </c>
      <c r="F4" s="137" t="s">
        <v>42</v>
      </c>
    </row>
    <row r="5" spans="1:6">
      <c r="A5" s="136"/>
      <c r="B5" s="64"/>
      <c r="C5" s="65" t="s">
        <v>43</v>
      </c>
      <c r="D5" s="65" t="s">
        <v>43</v>
      </c>
      <c r="E5" s="65" t="s">
        <v>43</v>
      </c>
      <c r="F5" s="138"/>
    </row>
    <row r="6" spans="1:6">
      <c r="A6" s="132"/>
      <c r="B6" s="66" t="s">
        <v>44</v>
      </c>
      <c r="C6" s="66" t="s">
        <v>45</v>
      </c>
      <c r="D6" s="66" t="s">
        <v>46</v>
      </c>
      <c r="E6" s="66" t="s">
        <v>47</v>
      </c>
      <c r="F6" s="139"/>
    </row>
    <row r="7" spans="1:6" ht="25.5" customHeight="1">
      <c r="A7" s="108" t="s">
        <v>104</v>
      </c>
      <c r="B7" s="67"/>
      <c r="C7" s="88"/>
      <c r="D7" s="70"/>
      <c r="E7" s="67">
        <f t="shared" ref="E7:E14" si="0">(C7+D7)*B7</f>
        <v>0</v>
      </c>
      <c r="F7" s="80"/>
    </row>
    <row r="8" spans="1:6" ht="25.5" customHeight="1">
      <c r="A8" s="108" t="s">
        <v>105</v>
      </c>
      <c r="B8" s="67"/>
      <c r="C8" s="88"/>
      <c r="D8" s="67"/>
      <c r="E8" s="67">
        <f t="shared" si="0"/>
        <v>0</v>
      </c>
      <c r="F8" s="78"/>
    </row>
    <row r="9" spans="1:6" ht="25.5" customHeight="1">
      <c r="A9" s="108" t="s">
        <v>106</v>
      </c>
      <c r="B9" s="67"/>
      <c r="C9" s="67"/>
      <c r="D9" s="70"/>
      <c r="E9" s="67">
        <f t="shared" si="0"/>
        <v>0</v>
      </c>
      <c r="F9" s="78"/>
    </row>
    <row r="10" spans="1:6" ht="25.5" customHeight="1">
      <c r="A10" s="108" t="s">
        <v>107</v>
      </c>
      <c r="B10" s="67"/>
      <c r="C10" s="67"/>
      <c r="D10" s="70"/>
      <c r="E10" s="67">
        <f t="shared" si="0"/>
        <v>0</v>
      </c>
      <c r="F10" s="78"/>
    </row>
    <row r="11" spans="1:6" ht="25.5" customHeight="1">
      <c r="A11" s="108" t="s">
        <v>113</v>
      </c>
      <c r="B11" s="67"/>
      <c r="C11" s="67"/>
      <c r="D11" s="70"/>
      <c r="E11" s="67">
        <f t="shared" si="0"/>
        <v>0</v>
      </c>
      <c r="F11" s="78"/>
    </row>
    <row r="12" spans="1:6" ht="25.5" customHeight="1">
      <c r="A12" s="108" t="s">
        <v>108</v>
      </c>
      <c r="B12" s="67"/>
      <c r="C12" s="67"/>
      <c r="D12" s="67"/>
      <c r="E12" s="67">
        <f t="shared" si="0"/>
        <v>0</v>
      </c>
      <c r="F12" s="78"/>
    </row>
    <row r="13" spans="1:6" ht="25.5" customHeight="1">
      <c r="A13" s="108" t="s">
        <v>109</v>
      </c>
      <c r="B13" s="67"/>
      <c r="C13" s="88"/>
      <c r="D13" s="67"/>
      <c r="E13" s="67">
        <f t="shared" si="0"/>
        <v>0</v>
      </c>
      <c r="F13" s="80"/>
    </row>
    <row r="14" spans="1:6" ht="25.5" customHeight="1">
      <c r="A14" s="108" t="s">
        <v>110</v>
      </c>
      <c r="B14" s="67"/>
      <c r="C14" s="67"/>
      <c r="D14" s="67"/>
      <c r="E14" s="67">
        <f t="shared" si="0"/>
        <v>0</v>
      </c>
      <c r="F14" s="78"/>
    </row>
    <row r="15" spans="1:6" ht="25.5" customHeight="1">
      <c r="A15" s="5" t="s">
        <v>111</v>
      </c>
      <c r="B15" s="50"/>
      <c r="C15" s="50"/>
      <c r="D15" s="50"/>
      <c r="E15" s="67">
        <f t="shared" ref="E15:E20" si="1">(C15+D15)*B15</f>
        <v>0</v>
      </c>
      <c r="F15" s="101"/>
    </row>
    <row r="16" spans="1:6" ht="26.25" customHeight="1">
      <c r="A16" s="5" t="s">
        <v>112</v>
      </c>
      <c r="B16" s="50"/>
      <c r="C16" s="50"/>
      <c r="D16" s="50"/>
      <c r="E16" s="67">
        <f t="shared" si="1"/>
        <v>0</v>
      </c>
      <c r="F16" s="101"/>
    </row>
    <row r="17" spans="1:6" ht="26.25" customHeight="1">
      <c r="A17" s="50"/>
      <c r="B17" s="50"/>
      <c r="C17" s="50"/>
      <c r="D17" s="50"/>
      <c r="E17" s="67">
        <f t="shared" si="1"/>
        <v>0</v>
      </c>
      <c r="F17" s="101"/>
    </row>
    <row r="18" spans="1:6" ht="26.25" customHeight="1">
      <c r="A18" s="50"/>
      <c r="B18" s="50"/>
      <c r="C18" s="50"/>
      <c r="D18" s="50"/>
      <c r="E18" s="67">
        <f t="shared" si="1"/>
        <v>0</v>
      </c>
      <c r="F18" s="101"/>
    </row>
    <row r="19" spans="1:6" ht="26.25" customHeight="1">
      <c r="A19" s="50"/>
      <c r="B19" s="50"/>
      <c r="C19" s="50"/>
      <c r="D19" s="50"/>
      <c r="E19" s="67">
        <f t="shared" si="1"/>
        <v>0</v>
      </c>
      <c r="F19" s="101"/>
    </row>
    <row r="20" spans="1:6" ht="25.5" customHeight="1">
      <c r="A20" s="68"/>
      <c r="B20" s="69"/>
      <c r="C20" s="69"/>
      <c r="D20" s="69"/>
      <c r="E20" s="67">
        <f t="shared" si="1"/>
        <v>0</v>
      </c>
      <c r="F20" s="81"/>
    </row>
    <row r="21" spans="1:6">
      <c r="A21" s="131" t="s">
        <v>11</v>
      </c>
      <c r="B21" s="129">
        <f>SUM(B7:B20)</f>
        <v>0</v>
      </c>
      <c r="C21" s="129">
        <f>SUM(C7:C20)</f>
        <v>0</v>
      </c>
      <c r="D21" s="129">
        <f>SUM(D7:D20)</f>
        <v>0</v>
      </c>
      <c r="E21" s="129">
        <f>SUM(E7:E20)</f>
        <v>0</v>
      </c>
      <c r="F21" s="80"/>
    </row>
    <row r="22" spans="1:6">
      <c r="A22" s="132"/>
      <c r="B22" s="130"/>
      <c r="C22" s="130"/>
      <c r="D22" s="130"/>
      <c r="E22" s="130"/>
      <c r="F22" s="81"/>
    </row>
    <row r="23" spans="1:6">
      <c r="A23" s="131" t="s">
        <v>48</v>
      </c>
      <c r="B23" s="97" t="s">
        <v>96</v>
      </c>
      <c r="C23" s="103">
        <f>E21</f>
        <v>0</v>
      </c>
      <c r="D23" s="104" t="s">
        <v>97</v>
      </c>
      <c r="E23" s="103"/>
      <c r="F23" s="98" t="s">
        <v>98</v>
      </c>
    </row>
    <row r="24" spans="1:6">
      <c r="A24" s="132"/>
      <c r="B24" s="71"/>
      <c r="C24" s="105"/>
      <c r="D24" s="105"/>
      <c r="E24" s="105">
        <f>C23*E23</f>
        <v>0</v>
      </c>
      <c r="F24" s="83" t="s">
        <v>49</v>
      </c>
    </row>
    <row r="25" spans="1:6">
      <c r="A25" s="131" t="s">
        <v>50</v>
      </c>
      <c r="B25" s="73"/>
      <c r="C25" s="103"/>
      <c r="D25" s="103"/>
      <c r="E25" s="103"/>
      <c r="F25" s="82"/>
    </row>
    <row r="26" spans="1:6">
      <c r="A26" s="132"/>
      <c r="B26" s="71"/>
      <c r="C26" s="105"/>
      <c r="D26" s="106"/>
      <c r="E26" s="105"/>
      <c r="F26" s="83" t="s">
        <v>49</v>
      </c>
    </row>
    <row r="27" spans="1:6">
      <c r="A27" s="131" t="s">
        <v>51</v>
      </c>
      <c r="B27" s="73"/>
      <c r="C27" s="103"/>
      <c r="D27" s="103"/>
      <c r="E27" s="103"/>
      <c r="F27" s="82"/>
    </row>
    <row r="28" spans="1:6">
      <c r="A28" s="132"/>
      <c r="B28" s="71"/>
      <c r="C28" s="105">
        <f>E24+E26</f>
        <v>0</v>
      </c>
      <c r="D28" s="107" t="s">
        <v>80</v>
      </c>
      <c r="E28" s="105">
        <f>C28*0.15</f>
        <v>0</v>
      </c>
      <c r="F28" s="83" t="s">
        <v>49</v>
      </c>
    </row>
    <row r="29" spans="1:6">
      <c r="A29" s="133" t="s">
        <v>52</v>
      </c>
      <c r="B29" s="73"/>
      <c r="C29" s="73"/>
      <c r="D29" s="73"/>
      <c r="E29" s="73"/>
      <c r="F29" s="82"/>
    </row>
    <row r="30" spans="1:6">
      <c r="A30" s="134"/>
      <c r="B30" s="71"/>
      <c r="C30" s="71"/>
      <c r="D30" s="71"/>
      <c r="E30" s="71">
        <f>SUM(E24:E28)</f>
        <v>0</v>
      </c>
      <c r="F30" s="83" t="s">
        <v>49</v>
      </c>
    </row>
    <row r="31" spans="1:6">
      <c r="A31" s="126" t="s">
        <v>53</v>
      </c>
      <c r="B31" s="100" t="s">
        <v>99</v>
      </c>
      <c r="C31" s="73"/>
      <c r="D31" s="73"/>
      <c r="E31" s="73"/>
      <c r="F31" s="82"/>
    </row>
    <row r="32" spans="1:6">
      <c r="A32" s="127"/>
      <c r="B32" s="86"/>
      <c r="C32" s="75"/>
      <c r="D32" s="75"/>
      <c r="E32" s="75"/>
      <c r="F32" s="84"/>
    </row>
    <row r="33" spans="1:6">
      <c r="A33" s="127"/>
      <c r="B33" s="74"/>
      <c r="C33" s="75"/>
      <c r="D33" s="75"/>
      <c r="E33" s="75"/>
      <c r="F33" s="84"/>
    </row>
    <row r="34" spans="1:6">
      <c r="A34" s="127"/>
      <c r="B34" s="72"/>
      <c r="C34" s="75"/>
      <c r="D34" s="75"/>
      <c r="E34" s="75"/>
      <c r="F34" s="84"/>
    </row>
    <row r="35" spans="1:6">
      <c r="A35" s="128"/>
      <c r="B35" s="68"/>
      <c r="C35" s="71"/>
      <c r="D35" s="71"/>
      <c r="E35" s="71"/>
      <c r="F35" s="83"/>
    </row>
    <row r="37" spans="1:6">
      <c r="A37" s="85"/>
    </row>
  </sheetData>
  <mergeCells count="13">
    <mergeCell ref="E2:F2"/>
    <mergeCell ref="A4:A6"/>
    <mergeCell ref="F4:F6"/>
    <mergeCell ref="A21:A22"/>
    <mergeCell ref="A23:A24"/>
    <mergeCell ref="A25:A26"/>
    <mergeCell ref="E21:E22"/>
    <mergeCell ref="A31:A35"/>
    <mergeCell ref="B21:B22"/>
    <mergeCell ref="C21:C22"/>
    <mergeCell ref="D21:D22"/>
    <mergeCell ref="A27:A28"/>
    <mergeCell ref="A29:A30"/>
  </mergeCells>
  <phoneticPr fontId="2"/>
  <pageMargins left="0.98425196850393704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</vt:lpstr>
      <vt:lpstr>通所</vt:lpstr>
      <vt:lpstr>人件費</vt:lpstr>
      <vt:lpstr>通所!Print_Area</vt:lpstr>
      <vt:lpstr>人件費!Print_Titles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2015-05-27T12:19:56Z</cp:lastPrinted>
  <dcterms:created xsi:type="dcterms:W3CDTF">2000-09-29T07:21:23Z</dcterms:created>
  <dcterms:modified xsi:type="dcterms:W3CDTF">2015-09-02T01:21:16Z</dcterms:modified>
</cp:coreProperties>
</file>